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160" windowHeight="9840" activeTab="5"/>
  </bookViews>
  <sheets>
    <sheet name="1970" sheetId="1" r:id="rId1"/>
    <sheet name="1971" sheetId="2" r:id="rId2"/>
    <sheet name="1972" sheetId="3" r:id="rId3"/>
    <sheet name="1973" sheetId="4" r:id="rId4"/>
    <sheet name="1974" sheetId="5" r:id="rId5"/>
    <sheet name="1975" sheetId="6" r:id="rId6"/>
    <sheet name="1976" sheetId="7" r:id="rId7"/>
    <sheet name="1977" sheetId="8" r:id="rId8"/>
    <sheet name="1978" sheetId="9" r:id="rId9"/>
    <sheet name="1979" sheetId="10" r:id="rId10"/>
    <sheet name="1980" sheetId="11" r:id="rId11"/>
    <sheet name="1981" sheetId="12" r:id="rId12"/>
    <sheet name="1982" sheetId="13" r:id="rId13"/>
    <sheet name="1983" sheetId="14" r:id="rId14"/>
    <sheet name="1984" sheetId="15" r:id="rId15"/>
    <sheet name="1985" sheetId="16" r:id="rId16"/>
    <sheet name="1986" sheetId="17" r:id="rId17"/>
    <sheet name="1987" sheetId="18" r:id="rId18"/>
    <sheet name="1988" sheetId="19" r:id="rId19"/>
    <sheet name="1989" sheetId="20" r:id="rId20"/>
    <sheet name="1990" sheetId="21" r:id="rId21"/>
    <sheet name="1991" sheetId="22" r:id="rId22"/>
    <sheet name="1992" sheetId="23" r:id="rId23"/>
    <sheet name="1993" sheetId="24" r:id="rId24"/>
    <sheet name="1994" sheetId="25" r:id="rId25"/>
    <sheet name="1995" sheetId="26" r:id="rId26"/>
    <sheet name="1996" sheetId="27" r:id="rId27"/>
    <sheet name="1997" sheetId="28" r:id="rId28"/>
    <sheet name="1998" sheetId="29" r:id="rId29"/>
    <sheet name="1999" sheetId="30" r:id="rId30"/>
    <sheet name="2000" sheetId="31" r:id="rId31"/>
    <sheet name="2001" sheetId="32" r:id="rId32"/>
    <sheet name="2002" sheetId="33" r:id="rId33"/>
    <sheet name="2003" sheetId="34" r:id="rId34"/>
    <sheet name="2004" sheetId="35" r:id="rId35"/>
    <sheet name="Sayfa1" sheetId="36" r:id="rId36"/>
  </sheets>
  <definedNames/>
  <calcPr fullCalcOnLoad="1"/>
</workbook>
</file>

<file path=xl/sharedStrings.xml><?xml version="1.0" encoding="utf-8"?>
<sst xmlns="http://schemas.openxmlformats.org/spreadsheetml/2006/main" count="7428" uniqueCount="319">
  <si>
    <t>1970 YILI GENEL ENERJİ DENGESİ</t>
  </si>
  <si>
    <t xml:space="preserve"> (Orjinal  Birimler)</t>
  </si>
  <si>
    <t>Tarih:05/02/2003</t>
  </si>
  <si>
    <t>Hazırlayan:ETKB/APKK/PFD</t>
  </si>
  <si>
    <t>T.Kömürü</t>
  </si>
  <si>
    <t>Kok</t>
  </si>
  <si>
    <t>Briket</t>
  </si>
  <si>
    <t xml:space="preserve">Linyit </t>
  </si>
  <si>
    <t>Asfaltit</t>
  </si>
  <si>
    <t xml:space="preserve">Odun  </t>
  </si>
  <si>
    <t>H.Bit.Art.</t>
  </si>
  <si>
    <t>Petrol</t>
  </si>
  <si>
    <t>Doğalgaz</t>
  </si>
  <si>
    <t>Şehirgazı</t>
  </si>
  <si>
    <t>Hidrolik</t>
  </si>
  <si>
    <t>Jeo/Isı</t>
  </si>
  <si>
    <t>Elektrik</t>
  </si>
  <si>
    <t>Güneş</t>
  </si>
  <si>
    <t>ISIL DEĞER(kcal/kg)</t>
  </si>
  <si>
    <t>6100</t>
  </si>
  <si>
    <t>7000</t>
  </si>
  <si>
    <t>5000</t>
  </si>
  <si>
    <t>3000</t>
  </si>
  <si>
    <t>4300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</si>
  <si>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</si>
  <si>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</si>
  <si>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</si>
  <si>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</si>
  <si>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</si>
  <si>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</si>
  <si>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</si>
  <si>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</si>
  <si>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>(106 m3)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</si>
  <si>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</si>
  <si>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</si>
  <si>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</si>
  <si>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</si>
  <si>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</si>
  <si>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</si>
  <si>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</si>
  <si>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</si>
  <si>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</si>
  <si>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</si>
  <si>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</si>
  <si>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</si>
  <si>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</si>
  <si>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</si>
  <si>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</si>
  <si>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</si>
  <si>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</si>
  <si>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</si>
  <si>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</si>
  <si>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</si>
  <si>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</si>
  <si>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</si>
  <si>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</si>
  <si>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</si>
  <si>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</si>
  <si>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</si>
  <si>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</si>
  <si>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</si>
  <si>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</si>
  <si>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</si>
  <si>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</si>
  <si>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</si>
  <si>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</si>
  <si>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</si>
  <si>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</si>
  <si>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</si>
  <si>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</si>
  <si>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İkincil</t>
  </si>
  <si>
    <t>Toplam</t>
  </si>
  <si>
    <t>Kömür</t>
  </si>
  <si>
    <t>Katı Yak.</t>
  </si>
  <si>
    <t>GSMH (90 Fiat.109 TL)</t>
  </si>
  <si>
    <t xml:space="preserve">                Nüfus </t>
  </si>
  <si>
    <t>Fert Başına Enerji</t>
  </si>
  <si>
    <t xml:space="preserve">       Fert Başına Elektrik    net:</t>
  </si>
  <si>
    <t xml:space="preserve">     GSMH Büyüme Hızı  </t>
  </si>
  <si>
    <t>GSYH (90 Fiat.109 TL)</t>
  </si>
  <si>
    <t xml:space="preserve">            (106 kişi)</t>
  </si>
  <si>
    <t>Tüketimi kep/kişi:</t>
  </si>
  <si>
    <t xml:space="preserve">       Tüketimi kwh/kişi       brüt:</t>
  </si>
  <si>
    <t xml:space="preserve">     GSYH Büyüme Hızı  </t>
  </si>
  <si>
    <t>1971 YILI   GENEL   ENERJİ   DENGESİ</t>
  </si>
  <si>
    <t>(Orjinal  Birimler)</t>
  </si>
  <si>
    <t>Tarih:03/02/2003</t>
  </si>
  <si>
    <t>Linyit</t>
  </si>
  <si>
    <t>D.Gaz</t>
  </si>
  <si>
    <t>Jeo.Isı</t>
  </si>
  <si>
    <t xml:space="preserve">       Fert Başına Elektrik    net</t>
  </si>
  <si>
    <t>7.0</t>
  </si>
  <si>
    <t>167633</t>
  </si>
  <si>
    <t>36,215</t>
  </si>
  <si>
    <t>Tüketimi</t>
  </si>
  <si>
    <t xml:space="preserve">   kep/kişi</t>
  </si>
  <si>
    <t xml:space="preserve">       Tüketimi kwh/kişi       brüt</t>
  </si>
  <si>
    <t>5.6</t>
  </si>
  <si>
    <t>1972 YILI   GENEL   ENERJİ   DENGESİ</t>
  </si>
  <si>
    <t>Jeo. Isı</t>
  </si>
  <si>
    <t>9.2</t>
  </si>
  <si>
    <t>180081</t>
  </si>
  <si>
    <t>37,132</t>
  </si>
  <si>
    <t>7.4</t>
  </si>
  <si>
    <t>1973 YILI   GENEL   ENERJİ   DENGESİ</t>
  </si>
  <si>
    <t>4.9</t>
  </si>
  <si>
    <t>185956</t>
  </si>
  <si>
    <t>38,072</t>
  </si>
  <si>
    <t>3.3</t>
  </si>
  <si>
    <t>1974 YILI   GENEL   ENERJİ   DENGESİ</t>
  </si>
  <si>
    <r>
      <t>GSMH (90 Fiat.10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 TL)</t>
    </r>
  </si>
  <si>
    <r>
      <t>GSYH (90 Fiat.10</t>
    </r>
    <r>
      <rPr>
        <b/>
        <vertAlign val="superscript"/>
        <sz val="9"/>
        <rFont val="Arial"/>
        <family val="2"/>
      </rPr>
      <t>9</t>
    </r>
    <r>
      <rPr>
        <b/>
        <sz val="9"/>
        <rFont val="Arial"/>
        <family val="2"/>
      </rPr>
      <t xml:space="preserve"> TL)</t>
    </r>
  </si>
  <si>
    <t>196359</t>
  </si>
  <si>
    <r>
      <t xml:space="preserve">            (10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kişi)</t>
    </r>
  </si>
  <si>
    <t>39,036</t>
  </si>
  <si>
    <t xml:space="preserve">       Tüketimi kwh/kişi      brüt</t>
  </si>
  <si>
    <t>1975 YILI   GENEL   ENERJİ   DENGESİ</t>
  </si>
  <si>
    <t xml:space="preserve"> Fert Başına Elektrik    net</t>
  </si>
  <si>
    <t>6.1</t>
  </si>
  <si>
    <t>210446</t>
  </si>
  <si>
    <t>40,078</t>
  </si>
  <si>
    <t xml:space="preserve"> Tüketimi kwh/kişi       brüt</t>
  </si>
  <si>
    <t>7.2</t>
  </si>
  <si>
    <t>1976 YILI   GENEL   ENERJİ   DENGESİ</t>
  </si>
  <si>
    <t>Linyit 1</t>
  </si>
  <si>
    <t>Linyit 2</t>
  </si>
  <si>
    <t>2000</t>
  </si>
  <si>
    <t>Toplamı</t>
  </si>
  <si>
    <t xml:space="preserve">  (Bin ton)</t>
  </si>
  <si>
    <t>9,0</t>
  </si>
  <si>
    <t>232461</t>
  </si>
  <si>
    <t>40,915</t>
  </si>
  <si>
    <t>10.5</t>
  </si>
  <si>
    <t>1977 YILI   GENEL   ENERJİ   DENGESİ</t>
  </si>
  <si>
    <t>Fert Başına Elektrik net</t>
  </si>
  <si>
    <t>3.0</t>
  </si>
  <si>
    <t>240380</t>
  </si>
  <si>
    <t>41,768</t>
  </si>
  <si>
    <t>Tüketimi kwh/kişi   brüt</t>
  </si>
  <si>
    <t>3.4</t>
  </si>
  <si>
    <t>1978 YILI   GENEL   ENERJİ   DENGESİ</t>
  </si>
  <si>
    <t>869</t>
  </si>
  <si>
    <t>1.2</t>
  </si>
  <si>
    <t>243993</t>
  </si>
  <si>
    <t>42,640</t>
  </si>
  <si>
    <t>kep/kişi</t>
  </si>
  <si>
    <t>Tüketimi kwh/kişi  brüt</t>
  </si>
  <si>
    <t>1.5</t>
  </si>
  <si>
    <t>1979 YILI   GENEL   ENERJİ   DENGESİ</t>
  </si>
  <si>
    <t>Fert Başına Elektrik    net</t>
  </si>
  <si>
    <t>-0.5</t>
  </si>
  <si>
    <t>242470</t>
  </si>
  <si>
    <t>43,530</t>
  </si>
  <si>
    <t>Tüketimi kwh/kişi       brüt</t>
  </si>
  <si>
    <t>-0.6</t>
  </si>
  <si>
    <t>1980 YILI   GENEL   ENERJİ   DENGESİ</t>
  </si>
  <si>
    <t>43000</t>
  </si>
  <si>
    <t>-2.8</t>
  </si>
  <si>
    <t>236536</t>
  </si>
  <si>
    <t>44,438</t>
  </si>
  <si>
    <t xml:space="preserve"> kep/kişi</t>
  </si>
  <si>
    <t>-2.4</t>
  </si>
  <si>
    <t>1981 YILI   GENEL   ENERJİ   DENGESİ</t>
  </si>
  <si>
    <t>4,8</t>
  </si>
  <si>
    <t>248024</t>
  </si>
  <si>
    <t>45,540</t>
  </si>
  <si>
    <t>4,9</t>
  </si>
  <si>
    <t>1982 YILI   GENEL   ENERJİ   DENGESİ</t>
  </si>
  <si>
    <t xml:space="preserve">(6100) </t>
  </si>
  <si>
    <t>(7000)</t>
  </si>
  <si>
    <t>(5000)</t>
  </si>
  <si>
    <t xml:space="preserve">(3000) </t>
  </si>
  <si>
    <t xml:space="preserve">(2000) </t>
  </si>
  <si>
    <t xml:space="preserve">(4300) </t>
  </si>
  <si>
    <t xml:space="preserve">(2300) </t>
  </si>
  <si>
    <t xml:space="preserve">(10500) </t>
  </si>
  <si>
    <t xml:space="preserve">(9100) </t>
  </si>
  <si>
    <t xml:space="preserve">(4200) </t>
  </si>
  <si>
    <t>(860)</t>
  </si>
  <si>
    <t xml:space="preserve">(1000) </t>
  </si>
  <si>
    <t xml:space="preserve">(860) </t>
  </si>
  <si>
    <t>3.1</t>
  </si>
  <si>
    <t>256862</t>
  </si>
  <si>
    <t>46,688</t>
  </si>
  <si>
    <t>3.6</t>
  </si>
  <si>
    <t>1983 YILI   GENEL   ENERJİ   DENGESİ</t>
  </si>
  <si>
    <t>4.2</t>
  </si>
  <si>
    <t>269631</t>
  </si>
  <si>
    <t>47,864</t>
  </si>
  <si>
    <t>5.0</t>
  </si>
  <si>
    <t>1984 YILI   GENEL   ENERJİ   DENGESİ</t>
  </si>
  <si>
    <t>Elbistan</t>
  </si>
  <si>
    <t>Jeo.Elek.</t>
  </si>
  <si>
    <t xml:space="preserve">(1100) </t>
  </si>
  <si>
    <t xml:space="preserve">(8600) </t>
  </si>
  <si>
    <t>(Tep)</t>
  </si>
  <si>
    <t xml:space="preserve">GSMH Büyüme Hızı  </t>
  </si>
  <si>
    <t>7.1</t>
  </si>
  <si>
    <t>287728</t>
  </si>
  <si>
    <t>49,070</t>
  </si>
  <si>
    <t xml:space="preserve">GSYH Büyüme Hızı  </t>
  </si>
  <si>
    <t>6.7</t>
  </si>
  <si>
    <t>1985 YILI   GENEL   ENERJİ   DENGESİ</t>
  </si>
  <si>
    <t>1100</t>
  </si>
  <si>
    <t>8600</t>
  </si>
  <si>
    <t>4.3</t>
  </si>
  <si>
    <t>299932</t>
  </si>
  <si>
    <t>50,306</t>
  </si>
  <si>
    <t>1986 YILI GENEL ENERJİ DENGESİ</t>
  </si>
  <si>
    <t>Jeo. Elek.</t>
  </si>
  <si>
    <r>
      <t>(10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</si>
  <si>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6.8</t>
  </si>
  <si>
    <t>320963</t>
  </si>
  <si>
    <t>51,433</t>
  </si>
  <si>
    <t>1987 YILI GENEL ENERJİ  DENGESİ</t>
  </si>
  <si>
    <t xml:space="preserve">      Nüfus </t>
  </si>
  <si>
    <t>9.8</t>
  </si>
  <si>
    <t>351409</t>
  </si>
  <si>
    <t xml:space="preserve">      (106 kişi)</t>
  </si>
  <si>
    <t>52,561</t>
  </si>
  <si>
    <t>9.5</t>
  </si>
  <si>
    <t>1995 YILI GENEL ENERJİ DENGESİ</t>
  </si>
  <si>
    <t>(Orjinal Birimler)</t>
  </si>
  <si>
    <t>Tarih:24/02/2003</t>
  </si>
  <si>
    <t>T.Köm.</t>
  </si>
  <si>
    <t>P.Kok</t>
  </si>
  <si>
    <t>Odun</t>
  </si>
  <si>
    <t>D.gaz</t>
  </si>
  <si>
    <t>Jeo.Elk.</t>
  </si>
  <si>
    <t>ISIL DEĞER (Kcal/kg)</t>
  </si>
  <si>
    <t>(B.Ton)</t>
  </si>
  <si>
    <t>(106m3)</t>
  </si>
  <si>
    <t>(GWh)</t>
  </si>
  <si>
    <t>(B.TEP)</t>
  </si>
  <si>
    <t>Yerli Üretim (+)</t>
  </si>
  <si>
    <t>İthalat (+)</t>
  </si>
  <si>
    <t>İhracat (-)</t>
  </si>
  <si>
    <t xml:space="preserve"> </t>
  </si>
  <si>
    <t>İhrakiye (-)</t>
  </si>
  <si>
    <t>Stok Değişimi (+/-)</t>
  </si>
  <si>
    <t>İstatistik Hata (+/-)</t>
  </si>
  <si>
    <t>Elektrik Santralları</t>
  </si>
  <si>
    <t>Kok Fabrikaları</t>
  </si>
  <si>
    <t>Petrol Rafinerileri</t>
  </si>
  <si>
    <t xml:space="preserve">   </t>
  </si>
  <si>
    <t>Toplam Nihai Enerji Tüketimi (NET)</t>
  </si>
  <si>
    <t>Demir Çelik</t>
  </si>
  <si>
    <t>Demiryolları</t>
  </si>
  <si>
    <t>Denizyolları</t>
  </si>
  <si>
    <t>Havayolları</t>
  </si>
  <si>
    <t>Karayolları</t>
  </si>
  <si>
    <t>Elektrik Enerjisi Üretimi (GWh)</t>
  </si>
  <si>
    <t>Kurulu Güç Kapasitesi (MW)</t>
  </si>
  <si>
    <t>Hay.ve</t>
  </si>
  <si>
    <t xml:space="preserve">Toplam </t>
  </si>
  <si>
    <t>Jeoter.</t>
  </si>
  <si>
    <t>P.kok</t>
  </si>
  <si>
    <t>Bit.Art.</t>
  </si>
  <si>
    <t>K.Yak.</t>
  </si>
  <si>
    <t>Elekt.</t>
  </si>
  <si>
    <t>Isı</t>
  </si>
  <si>
    <t xml:space="preserve">  </t>
  </si>
  <si>
    <t>Diğer  Sektörler</t>
  </si>
  <si>
    <t>Nüfus</t>
  </si>
  <si>
    <t xml:space="preserve"> Fert Başına Elk.</t>
  </si>
  <si>
    <t xml:space="preserve">       Net:</t>
  </si>
  <si>
    <t>GSMH Büyüme Hızı:</t>
  </si>
  <si>
    <t>(106 kişi)</t>
  </si>
  <si>
    <t>Tüketimi kep/k.</t>
  </si>
  <si>
    <t>Tüketimi kwh/k.</t>
  </si>
  <si>
    <t>Brüt:</t>
  </si>
  <si>
    <t>GSYH Büyüme Hızı:</t>
  </si>
  <si>
    <t>1996 YILI GENEL ENERJİ DENGESİ</t>
  </si>
  <si>
    <t>1997 YILI GENEL ENERJİ DENGESİ</t>
  </si>
  <si>
    <t>1998 YILI GENEL ENERJİ DENGESİ</t>
  </si>
  <si>
    <t>Rüzgar</t>
  </si>
  <si>
    <t>1999 YILI GENEL ENERJİ DENGESİ</t>
  </si>
  <si>
    <t xml:space="preserve">Toplam Nihai Enerji Tüketimi </t>
  </si>
  <si>
    <t>Toplam Nihai Enerji Tüketimi</t>
  </si>
  <si>
    <t>2000 YILI GENEL ENERJİ DENGESİ</t>
  </si>
  <si>
    <t>2001 YILI GENEL ENERJİ DENGESİ</t>
  </si>
  <si>
    <t>(Milyon kişi)</t>
  </si>
  <si>
    <t>2002 YILI GENEL ENERJİ DENGESİ</t>
  </si>
  <si>
    <t>2003 YILI GENEL ENERJİ DENGESİ</t>
  </si>
  <si>
    <t>1988 YILI GENEL ENERJİ DENGESİ</t>
  </si>
  <si>
    <t xml:space="preserve">              (Orjinal Birimler)</t>
  </si>
  <si>
    <t>Tarih:25/6/1997</t>
  </si>
  <si>
    <t>H.Gazı</t>
  </si>
  <si>
    <t>(TEP)</t>
  </si>
  <si>
    <t>Havagazı Fabrikaları</t>
  </si>
  <si>
    <t>Şehir</t>
  </si>
  <si>
    <t>Gazı</t>
  </si>
  <si>
    <t>net</t>
  </si>
  <si>
    <t>brüt</t>
  </si>
  <si>
    <t>1989 YILI GENEL ENERJİ DENGESİ</t>
  </si>
  <si>
    <t>H.gazı</t>
  </si>
  <si>
    <t>Hava</t>
  </si>
  <si>
    <t>1990 YILI GENEL ENERJİ DENGESİ</t>
  </si>
  <si>
    <t>Petrokok</t>
  </si>
  <si>
    <t>7600</t>
  </si>
  <si>
    <t>1991 YILI GENEL ENERJİ DENGESİ</t>
  </si>
  <si>
    <t>1992 YILI GENEL ENERJİ DENGESİ</t>
  </si>
  <si>
    <t>Tarih:25/02/2003</t>
  </si>
  <si>
    <t>1993 YILI GENEL ENERJİ DENGESİ</t>
  </si>
  <si>
    <t>1994 YILI GENEL ENERJİ DENGESİ</t>
  </si>
  <si>
    <t>7708</t>
  </si>
  <si>
    <t xml:space="preserve"> Fert Başına Elektrik</t>
  </si>
  <si>
    <t xml:space="preserve">  Net:</t>
  </si>
  <si>
    <t>Tarih:02/02/2006</t>
  </si>
  <si>
    <t>Hazırlayan:ETKB/EİGM</t>
  </si>
  <si>
    <t>Jeo&amp;Isı</t>
  </si>
  <si>
    <t>Jeoter&amp;.</t>
  </si>
  <si>
    <t xml:space="preserve">Hazırlayan:ETKB/EİGM </t>
  </si>
  <si>
    <t>Jeoter&amp;</t>
  </si>
  <si>
    <t>Jeoter.&amp;</t>
  </si>
  <si>
    <t>Tarih:31/01/2006</t>
  </si>
  <si>
    <t>2004 YILI GENEL ENERJİ DENGESİ</t>
  </si>
  <si>
    <t xml:space="preserve">Jeo.Isı </t>
  </si>
  <si>
    <t>Diğer Isı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</si>
</sst>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&quot;TL&quot;;\ \-0&quot;TL&quot;"/>
    <numFmt numFmtId="165" formatCode="0.0"/>
    <numFmt numFmtId="166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" fontId="3" fillId="0" borderId="19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3" fillId="0" borderId="21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1" fontId="4" fillId="0" borderId="17" xfId="0" applyNumberFormat="1" applyFont="1" applyBorder="1" applyAlignment="1" applyProtection="1">
      <alignment/>
      <protection locked="0"/>
    </xf>
    <xf numFmtId="164" fontId="4" fillId="0" borderId="22" xfId="0" applyNumberFormat="1" applyFont="1" applyBorder="1" applyAlignment="1" applyProtection="1">
      <alignment/>
      <protection locked="0"/>
    </xf>
    <xf numFmtId="1" fontId="4" fillId="0" borderId="23" xfId="0" applyNumberFormat="1" applyFont="1" applyBorder="1" applyAlignment="1" applyProtection="1">
      <alignment/>
      <protection locked="0"/>
    </xf>
    <xf numFmtId="1" fontId="4" fillId="0" borderId="24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" fontId="3" fillId="0" borderId="26" xfId="0" applyNumberFormat="1" applyFont="1" applyBorder="1" applyAlignment="1" applyProtection="1">
      <alignment/>
      <protection locked="0"/>
    </xf>
    <xf numFmtId="1" fontId="3" fillId="0" borderId="27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64" fontId="3" fillId="0" borderId="28" xfId="0" applyNumberFormat="1" applyFont="1" applyBorder="1" applyAlignment="1" applyProtection="1">
      <alignment/>
      <protection locked="0"/>
    </xf>
    <xf numFmtId="1" fontId="3" fillId="0" borderId="29" xfId="0" applyNumberFormat="1" applyFont="1" applyBorder="1" applyAlignment="1" applyProtection="1">
      <alignment/>
      <protection locked="0"/>
    </xf>
    <xf numFmtId="1" fontId="3" fillId="0" borderId="30" xfId="0" applyNumberFormat="1" applyFont="1" applyBorder="1" applyAlignment="1" applyProtection="1">
      <alignment/>
      <protection locked="0"/>
    </xf>
    <xf numFmtId="164" fontId="4" fillId="0" borderId="18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64" fontId="3" fillId="0" borderId="22" xfId="0" applyNumberFormat="1" applyFont="1" applyBorder="1" applyAlignment="1" applyProtection="1">
      <alignment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1" fontId="3" fillId="0" borderId="24" xfId="0" applyNumberFormat="1" applyFont="1" applyBorder="1" applyAlignment="1" applyProtection="1">
      <alignment/>
      <protection locked="0"/>
    </xf>
    <xf numFmtId="164" fontId="3" fillId="0" borderId="32" xfId="0" applyNumberFormat="1" applyFont="1" applyBorder="1" applyAlignment="1" applyProtection="1">
      <alignment/>
      <protection locked="0"/>
    </xf>
    <xf numFmtId="1" fontId="3" fillId="0" borderId="33" xfId="0" applyNumberFormat="1" applyFont="1" applyBorder="1" applyAlignment="1" applyProtection="1">
      <alignment/>
      <protection locked="0"/>
    </xf>
    <xf numFmtId="1" fontId="3" fillId="0" borderId="34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19" xfId="0" applyNumberFormat="1" applyFont="1" applyBorder="1" applyAlignment="1" applyProtection="1">
      <alignment/>
      <protection locked="0"/>
    </xf>
    <xf numFmtId="165" fontId="3" fillId="0" borderId="21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35" xfId="0" applyNumberFormat="1" applyFont="1" applyBorder="1" applyAlignment="1" applyProtection="1">
      <alignment/>
      <protection locked="0"/>
    </xf>
    <xf numFmtId="164" fontId="3" fillId="0" borderId="36" xfId="0" applyNumberFormat="1" applyFont="1" applyBorder="1" applyAlignment="1" applyProtection="1">
      <alignment horizontal="center"/>
      <protection locked="0"/>
    </xf>
    <xf numFmtId="1" fontId="3" fillId="0" borderId="36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Border="1" applyAlignment="1" applyProtection="1">
      <alignment/>
      <protection locked="0"/>
    </xf>
    <xf numFmtId="164" fontId="3" fillId="0" borderId="38" xfId="0" applyNumberFormat="1" applyFont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/>
      <protection locked="0"/>
    </xf>
    <xf numFmtId="1" fontId="4" fillId="0" borderId="39" xfId="0" applyNumberFormat="1" applyFon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1" fontId="4" fillId="0" borderId="40" xfId="0" applyNumberFormat="1" applyFont="1" applyBorder="1" applyAlignment="1" applyProtection="1">
      <alignment/>
      <protection locked="0"/>
    </xf>
    <xf numFmtId="1" fontId="4" fillId="0" borderId="41" xfId="0" applyNumberFormat="1" applyFont="1" applyBorder="1" applyAlignment="1" applyProtection="1">
      <alignment/>
      <protection locked="0"/>
    </xf>
    <xf numFmtId="164" fontId="4" fillId="0" borderId="42" xfId="0" applyNumberFormat="1" applyFont="1" applyBorder="1" applyAlignment="1" applyProtection="1">
      <alignment/>
      <protection locked="0"/>
    </xf>
    <xf numFmtId="1" fontId="4" fillId="0" borderId="43" xfId="0" applyNumberFormat="1" applyFont="1" applyBorder="1" applyAlignment="1" applyProtection="1">
      <alignment/>
      <protection locked="0"/>
    </xf>
    <xf numFmtId="1" fontId="4" fillId="0" borderId="44" xfId="0" applyNumberFormat="1" applyFont="1" applyBorder="1" applyAlignment="1" applyProtection="1">
      <alignment/>
      <protection locked="0"/>
    </xf>
    <xf numFmtId="1" fontId="4" fillId="0" borderId="45" xfId="0" applyNumberFormat="1" applyFont="1" applyBorder="1" applyAlignment="1" applyProtection="1">
      <alignment/>
      <protection locked="0"/>
    </xf>
    <xf numFmtId="1" fontId="3" fillId="0" borderId="38" xfId="0" applyNumberFormat="1" applyFont="1" applyBorder="1" applyAlignment="1" applyProtection="1">
      <alignment/>
      <protection locked="0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46" xfId="0" applyNumberFormat="1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/>
      <protection locked="0"/>
    </xf>
    <xf numFmtId="164" fontId="3" fillId="0" borderId="42" xfId="0" applyNumberFormat="1" applyFont="1" applyBorder="1" applyAlignment="1" applyProtection="1">
      <alignment/>
      <protection locked="0"/>
    </xf>
    <xf numFmtId="1" fontId="3" fillId="0" borderId="47" xfId="0" applyNumberFormat="1" applyFont="1" applyBorder="1" applyAlignment="1" applyProtection="1">
      <alignment/>
      <protection locked="0"/>
    </xf>
    <xf numFmtId="1" fontId="3" fillId="0" borderId="45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right"/>
      <protection locked="0"/>
    </xf>
    <xf numFmtId="164" fontId="3" fillId="0" borderId="48" xfId="0" applyNumberFormat="1" applyFont="1" applyBorder="1" applyAlignment="1" applyProtection="1">
      <alignment/>
      <protection locked="0"/>
    </xf>
    <xf numFmtId="166" fontId="3" fillId="0" borderId="48" xfId="0" applyNumberFormat="1" applyFont="1" applyBorder="1" applyAlignment="1" applyProtection="1">
      <alignment horizontal="center"/>
      <protection locked="0"/>
    </xf>
    <xf numFmtId="1" fontId="3" fillId="0" borderId="48" xfId="0" applyNumberFormat="1" applyFont="1" applyBorder="1" applyAlignment="1" applyProtection="1">
      <alignment/>
      <protection locked="0"/>
    </xf>
    <xf numFmtId="1" fontId="3" fillId="0" borderId="48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/>
      <protection locked="0"/>
    </xf>
    <xf numFmtId="164" fontId="3" fillId="0" borderId="49" xfId="0" applyNumberFormat="1" applyFont="1" applyBorder="1" applyAlignment="1" applyProtection="1">
      <alignment/>
      <protection locked="0"/>
    </xf>
    <xf numFmtId="164" fontId="3" fillId="0" borderId="50" xfId="0" applyNumberFormat="1" applyFont="1" applyBorder="1" applyAlignment="1" applyProtection="1">
      <alignment horizontal="center"/>
      <protection locked="0"/>
    </xf>
    <xf numFmtId="1" fontId="3" fillId="0" borderId="50" xfId="0" applyNumberFormat="1" applyFont="1" applyBorder="1" applyAlignment="1" applyProtection="1">
      <alignment horizontal="center"/>
      <protection locked="0"/>
    </xf>
    <xf numFmtId="1" fontId="3" fillId="0" borderId="51" xfId="0" applyNumberFormat="1" applyFont="1" applyBorder="1" applyAlignment="1" applyProtection="1">
      <alignment horizontal="center"/>
      <protection locked="0"/>
    </xf>
    <xf numFmtId="1" fontId="3" fillId="0" borderId="52" xfId="0" applyNumberFormat="1" applyFont="1" applyBorder="1" applyAlignment="1" applyProtection="1">
      <alignment horizontal="center"/>
      <protection locked="0"/>
    </xf>
    <xf numFmtId="164" fontId="3" fillId="0" borderId="53" xfId="0" applyNumberFormat="1" applyFont="1" applyBorder="1" applyAlignment="1" applyProtection="1">
      <alignment/>
      <protection locked="0"/>
    </xf>
    <xf numFmtId="49" fontId="3" fillId="0" borderId="54" xfId="0" applyNumberFormat="1" applyFont="1" applyBorder="1" applyAlignment="1" applyProtection="1">
      <alignment horizontal="center"/>
      <protection locked="0"/>
    </xf>
    <xf numFmtId="164" fontId="3" fillId="0" borderId="55" xfId="0" applyNumberFormat="1" applyFont="1" applyBorder="1" applyAlignment="1" applyProtection="1">
      <alignment/>
      <protection locked="0"/>
    </xf>
    <xf numFmtId="164" fontId="3" fillId="0" borderId="56" xfId="0" applyNumberFormat="1" applyFont="1" applyBorder="1" applyAlignment="1" applyProtection="1">
      <alignment horizontal="center"/>
      <protection locked="0"/>
    </xf>
    <xf numFmtId="1" fontId="3" fillId="0" borderId="56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 horizontal="center"/>
      <protection locked="0"/>
    </xf>
    <xf numFmtId="1" fontId="3" fillId="0" borderId="58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/>
      <protection locked="0"/>
    </xf>
    <xf numFmtId="164" fontId="4" fillId="0" borderId="53" xfId="0" applyNumberFormat="1" applyFont="1" applyBorder="1" applyAlignment="1" applyProtection="1">
      <alignment/>
      <protection locked="0"/>
    </xf>
    <xf numFmtId="1" fontId="4" fillId="0" borderId="54" xfId="0" applyNumberFormat="1" applyFont="1" applyBorder="1" applyAlignment="1" applyProtection="1">
      <alignment/>
      <protection locked="0"/>
    </xf>
    <xf numFmtId="164" fontId="4" fillId="0" borderId="59" xfId="0" applyNumberFormat="1" applyFont="1" applyBorder="1" applyAlignment="1" applyProtection="1">
      <alignment/>
      <protection locked="0"/>
    </xf>
    <xf numFmtId="1" fontId="4" fillId="0" borderId="60" xfId="0" applyNumberFormat="1" applyFont="1" applyBorder="1" applyAlignment="1" applyProtection="1">
      <alignment/>
      <protection locked="0"/>
    </xf>
    <xf numFmtId="164" fontId="3" fillId="0" borderId="61" xfId="0" applyNumberFormat="1" applyFont="1" applyBorder="1" applyAlignment="1" applyProtection="1">
      <alignment/>
      <protection locked="0"/>
    </xf>
    <xf numFmtId="1" fontId="3" fillId="0" borderId="62" xfId="0" applyNumberFormat="1" applyFont="1" applyBorder="1" applyAlignment="1" applyProtection="1">
      <alignment/>
      <protection locked="0"/>
    </xf>
    <xf numFmtId="1" fontId="3" fillId="0" borderId="63" xfId="0" applyNumberFormat="1" applyFont="1" applyBorder="1" applyAlignment="1" applyProtection="1">
      <alignment/>
      <protection locked="0"/>
    </xf>
    <xf numFmtId="164" fontId="3" fillId="0" borderId="64" xfId="0" applyNumberFormat="1" applyFont="1" applyBorder="1" applyAlignment="1" applyProtection="1">
      <alignment/>
      <protection locked="0"/>
    </xf>
    <xf numFmtId="1" fontId="3" fillId="0" borderId="65" xfId="0" applyNumberFormat="1" applyFont="1" applyBorder="1" applyAlignment="1" applyProtection="1">
      <alignment/>
      <protection locked="0"/>
    </xf>
    <xf numFmtId="1" fontId="3" fillId="0" borderId="66" xfId="0" applyNumberFormat="1" applyFont="1" applyBorder="1" applyAlignment="1" applyProtection="1">
      <alignment/>
      <protection locked="0"/>
    </xf>
    <xf numFmtId="164" fontId="3" fillId="0" borderId="59" xfId="0" applyNumberFormat="1" applyFont="1" applyBorder="1" applyAlignment="1" applyProtection="1">
      <alignment/>
      <protection locked="0"/>
    </xf>
    <xf numFmtId="1" fontId="3" fillId="0" borderId="60" xfId="0" applyNumberFormat="1" applyFont="1" applyBorder="1" applyAlignment="1" applyProtection="1">
      <alignment/>
      <protection locked="0"/>
    </xf>
    <xf numFmtId="164" fontId="3" fillId="0" borderId="67" xfId="0" applyNumberFormat="1" applyFont="1" applyBorder="1" applyAlignment="1" applyProtection="1">
      <alignment/>
      <protection locked="0"/>
    </xf>
    <xf numFmtId="1" fontId="3" fillId="0" borderId="68" xfId="0" applyNumberFormat="1" applyFont="1" applyBorder="1" applyAlignment="1" applyProtection="1">
      <alignment/>
      <protection locked="0"/>
    </xf>
    <xf numFmtId="1" fontId="3" fillId="0" borderId="56" xfId="0" applyNumberFormat="1" applyFont="1" applyBorder="1" applyAlignment="1" applyProtection="1">
      <alignment/>
      <protection locked="0"/>
    </xf>
    <xf numFmtId="1" fontId="3" fillId="0" borderId="58" xfId="0" applyNumberFormat="1" applyFont="1" applyBorder="1" applyAlignment="1" applyProtection="1">
      <alignment/>
      <protection locked="0"/>
    </xf>
    <xf numFmtId="165" fontId="3" fillId="0" borderId="50" xfId="0" applyNumberFormat="1" applyFont="1" applyBorder="1" applyAlignment="1" applyProtection="1">
      <alignment/>
      <protection locked="0"/>
    </xf>
    <xf numFmtId="165" fontId="3" fillId="0" borderId="52" xfId="0" applyNumberFormat="1" applyFont="1" applyBorder="1" applyAlignment="1" applyProtection="1">
      <alignment/>
      <protection locked="0"/>
    </xf>
    <xf numFmtId="165" fontId="3" fillId="0" borderId="56" xfId="0" applyNumberFormat="1" applyFont="1" applyBorder="1" applyAlignment="1" applyProtection="1">
      <alignment/>
      <protection locked="0"/>
    </xf>
    <xf numFmtId="165" fontId="3" fillId="0" borderId="58" xfId="0" applyNumberFormat="1" applyFont="1" applyBorder="1" applyAlignment="1" applyProtection="1">
      <alignment/>
      <protection locked="0"/>
    </xf>
    <xf numFmtId="164" fontId="4" fillId="0" borderId="69" xfId="0" applyNumberFormat="1" applyFont="1" applyBorder="1" applyAlignment="1" applyProtection="1">
      <alignment/>
      <protection locked="0"/>
    </xf>
    <xf numFmtId="164" fontId="3" fillId="0" borderId="70" xfId="0" applyNumberFormat="1" applyFont="1" applyBorder="1" applyAlignment="1" applyProtection="1">
      <alignment horizontal="center"/>
      <protection locked="0"/>
    </xf>
    <xf numFmtId="1" fontId="3" fillId="0" borderId="70" xfId="0" applyNumberFormat="1" applyFont="1" applyBorder="1" applyAlignment="1" applyProtection="1">
      <alignment horizontal="center"/>
      <protection locked="0"/>
    </xf>
    <xf numFmtId="164" fontId="4" fillId="0" borderId="71" xfId="0" applyNumberFormat="1" applyFont="1" applyBorder="1" applyAlignment="1" applyProtection="1">
      <alignment/>
      <protection locked="0"/>
    </xf>
    <xf numFmtId="164" fontId="3" fillId="0" borderId="72" xfId="0" applyNumberFormat="1" applyFont="1" applyBorder="1" applyAlignment="1" applyProtection="1">
      <alignment horizontal="center"/>
      <protection locked="0"/>
    </xf>
    <xf numFmtId="164" fontId="3" fillId="0" borderId="57" xfId="0" applyNumberFormat="1" applyFont="1" applyBorder="1" applyAlignment="1" applyProtection="1">
      <alignment horizontal="center"/>
      <protection locked="0"/>
    </xf>
    <xf numFmtId="164" fontId="3" fillId="0" borderId="58" xfId="0" applyNumberFormat="1" applyFont="1" applyBorder="1" applyAlignment="1" applyProtection="1">
      <alignment horizontal="center"/>
      <protection locked="0"/>
    </xf>
    <xf numFmtId="1" fontId="3" fillId="0" borderId="70" xfId="0" applyNumberFormat="1" applyFont="1" applyBorder="1" applyAlignment="1" applyProtection="1">
      <alignment/>
      <protection locked="0"/>
    </xf>
    <xf numFmtId="1" fontId="3" fillId="0" borderId="51" xfId="0" applyNumberFormat="1" applyFont="1" applyBorder="1" applyAlignment="1" applyProtection="1">
      <alignment/>
      <protection locked="0"/>
    </xf>
    <xf numFmtId="1" fontId="3" fillId="0" borderId="52" xfId="0" applyNumberFormat="1" applyFont="1" applyBorder="1" applyAlignment="1" applyProtection="1">
      <alignment/>
      <protection locked="0"/>
    </xf>
    <xf numFmtId="1" fontId="3" fillId="0" borderId="73" xfId="0" applyNumberFormat="1" applyFont="1" applyBorder="1" applyAlignment="1" applyProtection="1">
      <alignment/>
      <protection locked="0"/>
    </xf>
    <xf numFmtId="1" fontId="3" fillId="0" borderId="74" xfId="0" applyNumberFormat="1" applyFont="1" applyBorder="1" applyAlignment="1" applyProtection="1">
      <alignment/>
      <protection locked="0"/>
    </xf>
    <xf numFmtId="1" fontId="3" fillId="0" borderId="50" xfId="0" applyNumberFormat="1" applyFont="1" applyBorder="1" applyAlignment="1" applyProtection="1">
      <alignment/>
      <protection locked="0"/>
    </xf>
    <xf numFmtId="1" fontId="3" fillId="0" borderId="50" xfId="0" applyNumberFormat="1" applyFont="1" applyBorder="1" applyAlignment="1" applyProtection="1">
      <alignment horizontal="right"/>
      <protection locked="0"/>
    </xf>
    <xf numFmtId="1" fontId="3" fillId="0" borderId="75" xfId="0" applyNumberFormat="1" applyFont="1" applyBorder="1" applyAlignment="1" applyProtection="1">
      <alignment/>
      <protection locked="0"/>
    </xf>
    <xf numFmtId="164" fontId="3" fillId="0" borderId="75" xfId="0" applyNumberFormat="1" applyFont="1" applyBorder="1" applyAlignment="1" applyProtection="1">
      <alignment/>
      <protection locked="0"/>
    </xf>
    <xf numFmtId="1" fontId="3" fillId="0" borderId="75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 applyProtection="1">
      <alignment/>
      <protection locked="0"/>
    </xf>
    <xf numFmtId="1" fontId="3" fillId="0" borderId="56" xfId="0" applyNumberFormat="1" applyFont="1" applyBorder="1" applyAlignment="1" applyProtection="1">
      <alignment horizontal="right"/>
      <protection locked="0"/>
    </xf>
    <xf numFmtId="164" fontId="3" fillId="0" borderId="76" xfId="0" applyNumberFormat="1" applyFont="1" applyBorder="1" applyAlignment="1" applyProtection="1">
      <alignment/>
      <protection locked="0"/>
    </xf>
    <xf numFmtId="49" fontId="3" fillId="0" borderId="76" xfId="0" applyNumberFormat="1" applyFont="1" applyBorder="1" applyAlignment="1" applyProtection="1">
      <alignment/>
      <protection locked="0"/>
    </xf>
    <xf numFmtId="1" fontId="3" fillId="0" borderId="76" xfId="0" applyNumberFormat="1" applyFont="1" applyBorder="1" applyAlignment="1" applyProtection="1">
      <alignment/>
      <protection locked="0"/>
    </xf>
    <xf numFmtId="1" fontId="3" fillId="0" borderId="76" xfId="0" applyNumberFormat="1" applyFont="1" applyBorder="1" applyAlignment="1" applyProtection="1">
      <alignment horizontal="center"/>
      <protection locked="0"/>
    </xf>
    <xf numFmtId="49" fontId="3" fillId="0" borderId="58" xfId="0" applyNumberFormat="1" applyFont="1" applyBorder="1" applyAlignment="1" applyProtection="1">
      <alignment/>
      <protection locked="0"/>
    </xf>
    <xf numFmtId="1" fontId="4" fillId="0" borderId="70" xfId="0" applyNumberFormat="1" applyFont="1" applyBorder="1" applyAlignment="1" applyProtection="1">
      <alignment/>
      <protection locked="0"/>
    </xf>
    <xf numFmtId="1" fontId="4" fillId="0" borderId="51" xfId="0" applyNumberFormat="1" applyFont="1" applyBorder="1" applyAlignment="1" applyProtection="1">
      <alignment/>
      <protection locked="0"/>
    </xf>
    <xf numFmtId="1" fontId="4" fillId="0" borderId="52" xfId="0" applyNumberFormat="1" applyFont="1" applyBorder="1" applyAlignment="1" applyProtection="1">
      <alignment/>
      <protection locked="0"/>
    </xf>
    <xf numFmtId="1" fontId="3" fillId="0" borderId="40" xfId="0" applyNumberFormat="1" applyFont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1" fontId="3" fillId="0" borderId="51" xfId="0" applyNumberFormat="1" applyFont="1" applyBorder="1" applyAlignment="1" applyProtection="1">
      <alignment horizontal="right"/>
      <protection locked="0"/>
    </xf>
    <xf numFmtId="49" fontId="3" fillId="0" borderId="57" xfId="0" applyNumberFormat="1" applyFont="1" applyBorder="1" applyAlignment="1" applyProtection="1">
      <alignment horizontal="right"/>
      <protection locked="0"/>
    </xf>
    <xf numFmtId="164" fontId="3" fillId="0" borderId="53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1" fontId="3" fillId="0" borderId="54" xfId="0" applyNumberFormat="1" applyFont="1" applyBorder="1" applyAlignment="1" applyProtection="1">
      <alignment/>
      <protection locked="0"/>
    </xf>
    <xf numFmtId="164" fontId="3" fillId="0" borderId="61" xfId="0" applyNumberFormat="1" applyFont="1" applyBorder="1" applyAlignment="1" applyProtection="1">
      <alignment/>
      <protection locked="0"/>
    </xf>
    <xf numFmtId="1" fontId="3" fillId="0" borderId="62" xfId="0" applyNumberFormat="1" applyFont="1" applyBorder="1" applyAlignment="1" applyProtection="1">
      <alignment/>
      <protection locked="0"/>
    </xf>
    <xf numFmtId="1" fontId="3" fillId="0" borderId="63" xfId="0" applyNumberFormat="1" applyFont="1" applyBorder="1" applyAlignment="1" applyProtection="1">
      <alignment/>
      <protection locked="0"/>
    </xf>
    <xf numFmtId="164" fontId="3" fillId="0" borderId="64" xfId="0" applyNumberFormat="1" applyFont="1" applyBorder="1" applyAlignment="1" applyProtection="1">
      <alignment/>
      <protection locked="0"/>
    </xf>
    <xf numFmtId="1" fontId="3" fillId="0" borderId="65" xfId="0" applyNumberFormat="1" applyFont="1" applyBorder="1" applyAlignment="1" applyProtection="1">
      <alignment/>
      <protection locked="0"/>
    </xf>
    <xf numFmtId="1" fontId="3" fillId="0" borderId="66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64" fontId="3" fillId="0" borderId="59" xfId="0" applyNumberFormat="1" applyFont="1" applyBorder="1" applyAlignment="1" applyProtection="1">
      <alignment/>
      <protection locked="0"/>
    </xf>
    <xf numFmtId="1" fontId="3" fillId="0" borderId="23" xfId="0" applyNumberFormat="1" applyFont="1" applyBorder="1" applyAlignment="1" applyProtection="1">
      <alignment/>
      <protection locked="0"/>
    </xf>
    <xf numFmtId="1" fontId="3" fillId="0" borderId="60" xfId="0" applyNumberFormat="1" applyFont="1" applyBorder="1" applyAlignment="1" applyProtection="1">
      <alignment/>
      <protection locked="0"/>
    </xf>
    <xf numFmtId="164" fontId="3" fillId="0" borderId="67" xfId="0" applyNumberFormat="1" applyFont="1" applyBorder="1" applyAlignment="1" applyProtection="1">
      <alignment/>
      <protection locked="0"/>
    </xf>
    <xf numFmtId="1" fontId="3" fillId="0" borderId="33" xfId="0" applyNumberFormat="1" applyFont="1" applyBorder="1" applyAlignment="1" applyProtection="1">
      <alignment/>
      <protection locked="0"/>
    </xf>
    <xf numFmtId="1" fontId="3" fillId="0" borderId="68" xfId="0" applyNumberFormat="1" applyFont="1" applyBorder="1" applyAlignment="1" applyProtection="1">
      <alignment/>
      <protection locked="0"/>
    </xf>
    <xf numFmtId="164" fontId="3" fillId="0" borderId="55" xfId="0" applyNumberFormat="1" applyFont="1" applyBorder="1" applyAlignment="1" applyProtection="1">
      <alignment/>
      <protection locked="0"/>
    </xf>
    <xf numFmtId="1" fontId="3" fillId="0" borderId="56" xfId="0" applyNumberFormat="1" applyFont="1" applyBorder="1" applyAlignment="1" applyProtection="1">
      <alignment/>
      <protection locked="0"/>
    </xf>
    <xf numFmtId="1" fontId="3" fillId="0" borderId="58" xfId="0" applyNumberFormat="1" applyFont="1" applyBorder="1" applyAlignment="1" applyProtection="1">
      <alignment/>
      <protection locked="0"/>
    </xf>
    <xf numFmtId="164" fontId="3" fillId="0" borderId="49" xfId="0" applyNumberFormat="1" applyFont="1" applyBorder="1" applyAlignment="1" applyProtection="1">
      <alignment/>
      <protection locked="0"/>
    </xf>
    <xf numFmtId="1" fontId="3" fillId="0" borderId="70" xfId="0" applyNumberFormat="1" applyFont="1" applyBorder="1" applyAlignment="1" applyProtection="1">
      <alignment/>
      <protection locked="0"/>
    </xf>
    <xf numFmtId="1" fontId="3" fillId="0" borderId="51" xfId="0" applyNumberFormat="1" applyFont="1" applyBorder="1" applyAlignment="1" applyProtection="1">
      <alignment/>
      <protection locked="0"/>
    </xf>
    <xf numFmtId="1" fontId="3" fillId="0" borderId="52" xfId="0" applyNumberFormat="1" applyFont="1" applyBorder="1" applyAlignment="1" applyProtection="1">
      <alignment/>
      <protection locked="0"/>
    </xf>
    <xf numFmtId="164" fontId="4" fillId="0" borderId="59" xfId="0" applyNumberFormat="1" applyFont="1" applyBorder="1" applyAlignment="1" applyProtection="1">
      <alignment/>
      <protection locked="0"/>
    </xf>
    <xf numFmtId="1" fontId="4" fillId="0" borderId="40" xfId="0" applyNumberFormat="1" applyFont="1" applyBorder="1" applyAlignment="1" applyProtection="1">
      <alignment/>
      <protection locked="0"/>
    </xf>
    <xf numFmtId="1" fontId="4" fillId="0" borderId="41" xfId="0" applyNumberFormat="1" applyFont="1" applyBorder="1" applyAlignment="1" applyProtection="1">
      <alignment/>
      <protection locked="0"/>
    </xf>
    <xf numFmtId="1" fontId="4" fillId="0" borderId="60" xfId="0" applyNumberFormat="1" applyFont="1" applyBorder="1" applyAlignment="1" applyProtection="1">
      <alignment/>
      <protection locked="0"/>
    </xf>
    <xf numFmtId="1" fontId="3" fillId="0" borderId="73" xfId="0" applyNumberFormat="1" applyFont="1" applyBorder="1" applyAlignment="1" applyProtection="1">
      <alignment/>
      <protection locked="0"/>
    </xf>
    <xf numFmtId="1" fontId="3" fillId="0" borderId="74" xfId="0" applyNumberFormat="1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64" fontId="5" fillId="0" borderId="49" xfId="0" applyNumberFormat="1" applyFont="1" applyBorder="1" applyAlignment="1" applyProtection="1">
      <alignment/>
      <protection locked="0"/>
    </xf>
    <xf numFmtId="1" fontId="3" fillId="0" borderId="50" xfId="0" applyNumberFormat="1" applyFont="1" applyBorder="1" applyAlignment="1" applyProtection="1">
      <alignment/>
      <protection locked="0"/>
    </xf>
    <xf numFmtId="164" fontId="5" fillId="0" borderId="55" xfId="0" applyNumberFormat="1" applyFont="1" applyBorder="1" applyAlignment="1" applyProtection="1">
      <alignment/>
      <protection locked="0"/>
    </xf>
    <xf numFmtId="1" fontId="3" fillId="0" borderId="57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/>
      <protection locked="0"/>
    </xf>
    <xf numFmtId="1" fontId="3" fillId="0" borderId="40" xfId="0" applyNumberFormat="1" applyFont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1" fontId="4" fillId="0" borderId="57" xfId="0" applyNumberFormat="1" applyFont="1" applyBorder="1" applyAlignment="1" applyProtection="1">
      <alignment/>
      <protection locked="0"/>
    </xf>
    <xf numFmtId="165" fontId="3" fillId="0" borderId="50" xfId="0" applyNumberFormat="1" applyFont="1" applyBorder="1" applyAlignment="1" applyProtection="1">
      <alignment horizontal="right"/>
      <protection locked="0"/>
    </xf>
    <xf numFmtId="49" fontId="3" fillId="0" borderId="56" xfId="0" applyNumberFormat="1" applyFont="1" applyBorder="1" applyAlignment="1" applyProtection="1">
      <alignment horizontal="right"/>
      <protection locked="0"/>
    </xf>
    <xf numFmtId="1" fontId="3" fillId="0" borderId="7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78" xfId="0" applyNumberFormat="1" applyFont="1" applyBorder="1" applyAlignment="1" applyProtection="1">
      <alignment horizontal="center"/>
      <protection locked="0"/>
    </xf>
    <xf numFmtId="1" fontId="3" fillId="0" borderId="79" xfId="0" applyNumberFormat="1" applyFont="1" applyBorder="1" applyAlignment="1" applyProtection="1">
      <alignment horizontal="center"/>
      <protection locked="0"/>
    </xf>
    <xf numFmtId="1" fontId="3" fillId="0" borderId="78" xfId="0" applyNumberFormat="1" applyFont="1" applyBorder="1" applyAlignment="1" applyProtection="1">
      <alignment/>
      <protection locked="0"/>
    </xf>
    <xf numFmtId="1" fontId="4" fillId="0" borderId="78" xfId="0" applyNumberFormat="1" applyFont="1" applyBorder="1" applyAlignment="1" applyProtection="1">
      <alignment/>
      <protection locked="0"/>
    </xf>
    <xf numFmtId="1" fontId="4" fillId="0" borderId="80" xfId="0" applyNumberFormat="1" applyFont="1" applyBorder="1" applyAlignment="1" applyProtection="1">
      <alignment/>
      <protection locked="0"/>
    </xf>
    <xf numFmtId="1" fontId="4" fillId="0" borderId="81" xfId="0" applyNumberFormat="1" applyFont="1" applyBorder="1" applyAlignment="1" applyProtection="1">
      <alignment/>
      <protection locked="0"/>
    </xf>
    <xf numFmtId="1" fontId="3" fillId="0" borderId="82" xfId="0" applyNumberFormat="1" applyFont="1" applyBorder="1" applyAlignment="1" applyProtection="1">
      <alignment/>
      <protection locked="0"/>
    </xf>
    <xf numFmtId="1" fontId="3" fillId="0" borderId="83" xfId="0" applyNumberFormat="1" applyFont="1" applyBorder="1" applyAlignment="1" applyProtection="1">
      <alignment/>
      <protection locked="0"/>
    </xf>
    <xf numFmtId="1" fontId="3" fillId="0" borderId="84" xfId="0" applyNumberFormat="1" applyFont="1" applyBorder="1" applyAlignment="1" applyProtection="1">
      <alignment/>
      <protection locked="0"/>
    </xf>
    <xf numFmtId="1" fontId="3" fillId="0" borderId="85" xfId="0" applyNumberFormat="1" applyFont="1" applyBorder="1" applyAlignment="1" applyProtection="1">
      <alignment/>
      <protection locked="0"/>
    </xf>
    <xf numFmtId="1" fontId="3" fillId="0" borderId="80" xfId="0" applyNumberFormat="1" applyFont="1" applyBorder="1" applyAlignment="1" applyProtection="1">
      <alignment/>
      <protection locked="0"/>
    </xf>
    <xf numFmtId="1" fontId="3" fillId="0" borderId="81" xfId="0" applyNumberFormat="1" applyFont="1" applyBorder="1" applyAlignment="1" applyProtection="1">
      <alignment/>
      <protection locked="0"/>
    </xf>
    <xf numFmtId="1" fontId="3" fillId="0" borderId="86" xfId="0" applyNumberFormat="1" applyFont="1" applyBorder="1" applyAlignment="1" applyProtection="1">
      <alignment/>
      <protection locked="0"/>
    </xf>
    <xf numFmtId="1" fontId="3" fillId="0" borderId="87" xfId="0" applyNumberFormat="1" applyFont="1" applyBorder="1" applyAlignment="1" applyProtection="1">
      <alignment/>
      <protection locked="0"/>
    </xf>
    <xf numFmtId="1" fontId="3" fillId="0" borderId="76" xfId="0" applyNumberFormat="1" applyFont="1" applyBorder="1" applyAlignment="1" applyProtection="1">
      <alignment/>
      <protection locked="0"/>
    </xf>
    <xf numFmtId="1" fontId="3" fillId="0" borderId="79" xfId="0" applyNumberFormat="1" applyFont="1" applyBorder="1" applyAlignment="1" applyProtection="1">
      <alignment/>
      <protection locked="0"/>
    </xf>
    <xf numFmtId="165" fontId="3" fillId="0" borderId="75" xfId="0" applyNumberFormat="1" applyFont="1" applyBorder="1" applyAlignment="1" applyProtection="1">
      <alignment/>
      <protection locked="0"/>
    </xf>
    <xf numFmtId="165" fontId="3" fillId="0" borderId="77" xfId="0" applyNumberFormat="1" applyFont="1" applyBorder="1" applyAlignment="1" applyProtection="1">
      <alignment/>
      <protection locked="0"/>
    </xf>
    <xf numFmtId="165" fontId="3" fillId="0" borderId="76" xfId="0" applyNumberFormat="1" applyFont="1" applyBorder="1" applyAlignment="1" applyProtection="1">
      <alignment/>
      <protection locked="0"/>
    </xf>
    <xf numFmtId="165" fontId="3" fillId="0" borderId="79" xfId="0" applyNumberFormat="1" applyFont="1" applyBorder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69" xfId="0" applyNumberFormat="1" applyFont="1" applyBorder="1" applyAlignment="1" applyProtection="1">
      <alignment/>
      <protection locked="0"/>
    </xf>
    <xf numFmtId="164" fontId="5" fillId="0" borderId="70" xfId="0" applyNumberFormat="1" applyFont="1" applyBorder="1" applyAlignment="1" applyProtection="1">
      <alignment horizontal="center"/>
      <protection locked="0"/>
    </xf>
    <xf numFmtId="1" fontId="5" fillId="0" borderId="70" xfId="0" applyNumberFormat="1" applyFont="1" applyBorder="1" applyAlignment="1" applyProtection="1">
      <alignment horizontal="center"/>
      <protection locked="0"/>
    </xf>
    <xf numFmtId="1" fontId="1" fillId="0" borderId="88" xfId="0" applyNumberFormat="1" applyFont="1" applyBorder="1" applyAlignment="1" applyProtection="1">
      <alignment/>
      <protection locked="0"/>
    </xf>
    <xf numFmtId="1" fontId="5" fillId="0" borderId="52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71" xfId="0" applyNumberFormat="1" applyFont="1" applyBorder="1" applyAlignment="1" applyProtection="1">
      <alignment/>
      <protection locked="0"/>
    </xf>
    <xf numFmtId="164" fontId="5" fillId="0" borderId="72" xfId="0" applyNumberFormat="1" applyFont="1" applyBorder="1" applyAlignment="1" applyProtection="1">
      <alignment horizontal="center"/>
      <protection locked="0"/>
    </xf>
    <xf numFmtId="1" fontId="5" fillId="0" borderId="89" xfId="0" applyNumberFormat="1" applyFont="1" applyBorder="1" applyAlignment="1" applyProtection="1">
      <alignment/>
      <protection locked="0"/>
    </xf>
    <xf numFmtId="164" fontId="5" fillId="0" borderId="58" xfId="0" applyNumberFormat="1" applyFon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/>
      <protection locked="0"/>
    </xf>
    <xf numFmtId="1" fontId="4" fillId="0" borderId="90" xfId="0" applyNumberFormat="1" applyFont="1" applyBorder="1" applyAlignment="1" applyProtection="1">
      <alignment/>
      <protection locked="0"/>
    </xf>
    <xf numFmtId="1" fontId="4" fillId="0" borderId="91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75" xfId="0" applyNumberFormat="1" applyBorder="1" applyAlignment="1" applyProtection="1">
      <alignment/>
      <protection locked="0"/>
    </xf>
    <xf numFmtId="1" fontId="3" fillId="0" borderId="92" xfId="0" applyNumberFormat="1" applyFont="1" applyBorder="1" applyAlignment="1" applyProtection="1">
      <alignment/>
      <protection locked="0"/>
    </xf>
    <xf numFmtId="1" fontId="0" fillId="0" borderId="92" xfId="0" applyNumberFormat="1" applyBorder="1" applyAlignment="1" applyProtection="1">
      <alignment/>
      <protection locked="0"/>
    </xf>
    <xf numFmtId="1" fontId="4" fillId="0" borderId="16" xfId="0" applyNumberFormat="1" applyFont="1" applyBorder="1" applyAlignment="1" applyProtection="1">
      <alignment/>
      <protection locked="0"/>
    </xf>
    <xf numFmtId="1" fontId="0" fillId="0" borderId="90" xfId="0" applyNumberFormat="1" applyBorder="1" applyAlignment="1" applyProtection="1">
      <alignment/>
      <protection locked="0"/>
    </xf>
    <xf numFmtId="1" fontId="3" fillId="0" borderId="90" xfId="0" applyNumberFormat="1" applyFont="1" applyBorder="1" applyAlignment="1" applyProtection="1">
      <alignment/>
      <protection locked="0"/>
    </xf>
    <xf numFmtId="1" fontId="0" fillId="0" borderId="41" xfId="0" applyNumberFormat="1" applyBorder="1" applyAlignment="1" applyProtection="1">
      <alignment/>
      <protection locked="0"/>
    </xf>
    <xf numFmtId="1" fontId="0" fillId="0" borderId="91" xfId="0" applyNumberForma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164" fontId="4" fillId="0" borderId="52" xfId="0" applyNumberFormat="1" applyFont="1" applyBorder="1" applyAlignment="1" applyProtection="1">
      <alignment/>
      <protection locked="0"/>
    </xf>
    <xf numFmtId="164" fontId="4" fillId="0" borderId="58" xfId="0" applyNumberFormat="1" applyFont="1" applyBorder="1" applyAlignment="1" applyProtection="1">
      <alignment/>
      <protection locked="0"/>
    </xf>
    <xf numFmtId="164" fontId="3" fillId="0" borderId="51" xfId="0" applyNumberFormat="1" applyFont="1" applyBorder="1" applyAlignment="1" applyProtection="1">
      <alignment horizontal="center"/>
      <protection locked="0"/>
    </xf>
    <xf numFmtId="1" fontId="3" fillId="0" borderId="57" xfId="0" applyNumberFormat="1" applyFont="1" applyBorder="1" applyAlignment="1" applyProtection="1">
      <alignment/>
      <protection locked="0"/>
    </xf>
    <xf numFmtId="164" fontId="3" fillId="0" borderId="79" xfId="0" applyNumberFormat="1" applyFont="1" applyBorder="1" applyAlignment="1" applyProtection="1">
      <alignment horizontal="center"/>
      <protection locked="0"/>
    </xf>
    <xf numFmtId="1" fontId="4" fillId="0" borderId="93" xfId="0" applyNumberFormat="1" applyFont="1" applyBorder="1" applyAlignment="1" applyProtection="1">
      <alignment/>
      <protection locked="0"/>
    </xf>
    <xf numFmtId="1" fontId="3" fillId="0" borderId="82" xfId="0" applyNumberFormat="1" applyFont="1" applyBorder="1" applyAlignment="1" applyProtection="1">
      <alignment/>
      <protection locked="0"/>
    </xf>
    <xf numFmtId="1" fontId="3" fillId="0" borderId="84" xfId="0" applyNumberFormat="1" applyFont="1" applyBorder="1" applyAlignment="1" applyProtection="1">
      <alignment/>
      <protection locked="0"/>
    </xf>
    <xf numFmtId="1" fontId="3" fillId="0" borderId="80" xfId="0" applyNumberFormat="1" applyFont="1" applyBorder="1" applyAlignment="1" applyProtection="1">
      <alignment/>
      <protection locked="0"/>
    </xf>
    <xf numFmtId="1" fontId="3" fillId="0" borderId="86" xfId="0" applyNumberFormat="1" applyFont="1" applyBorder="1" applyAlignment="1" applyProtection="1">
      <alignment/>
      <protection locked="0"/>
    </xf>
    <xf numFmtId="1" fontId="4" fillId="0" borderId="9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3" fillId="0" borderId="51" xfId="0" applyNumberFormat="1" applyFont="1" applyBorder="1" applyAlignment="1" applyProtection="1">
      <alignment/>
      <protection locked="0"/>
    </xf>
    <xf numFmtId="165" fontId="3" fillId="0" borderId="57" xfId="0" applyNumberFormat="1" applyFont="1" applyBorder="1" applyAlignment="1" applyProtection="1">
      <alignment/>
      <protection locked="0"/>
    </xf>
    <xf numFmtId="1" fontId="4" fillId="0" borderId="88" xfId="0" applyNumberFormat="1" applyFont="1" applyBorder="1" applyAlignment="1" applyProtection="1">
      <alignment/>
      <protection locked="0"/>
    </xf>
    <xf numFmtId="1" fontId="3" fillId="0" borderId="89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3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3" fillId="0" borderId="95" xfId="0" applyFont="1" applyBorder="1" applyAlignment="1">
      <alignment/>
    </xf>
    <xf numFmtId="1" fontId="4" fillId="0" borderId="90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0" fontId="4" fillId="0" borderId="94" xfId="0" applyFont="1" applyBorder="1" applyAlignment="1">
      <alignment/>
    </xf>
    <xf numFmtId="0" fontId="3" fillId="0" borderId="96" xfId="0" applyFont="1" applyBorder="1" applyAlignment="1">
      <alignment/>
    </xf>
    <xf numFmtId="1" fontId="3" fillId="0" borderId="97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98" xfId="0" applyFont="1" applyBorder="1" applyAlignment="1">
      <alignment/>
    </xf>
    <xf numFmtId="1" fontId="3" fillId="0" borderId="99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100" xfId="0" applyNumberFormat="1" applyFont="1" applyBorder="1" applyAlignment="1">
      <alignment/>
    </xf>
    <xf numFmtId="0" fontId="4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1" fontId="3" fillId="0" borderId="41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103" xfId="0" applyNumberFormat="1" applyFont="1" applyBorder="1" applyAlignment="1">
      <alignment/>
    </xf>
    <xf numFmtId="1" fontId="3" fillId="0" borderId="90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0" fontId="3" fillId="0" borderId="104" xfId="0" applyFont="1" applyBorder="1" applyAlignment="1">
      <alignment/>
    </xf>
    <xf numFmtId="1" fontId="3" fillId="0" borderId="105" xfId="0" applyNumberFormat="1" applyFont="1" applyBorder="1" applyAlignment="1">
      <alignment/>
    </xf>
    <xf numFmtId="1" fontId="3" fillId="0" borderId="106" xfId="0" applyNumberFormat="1" applyFont="1" applyBorder="1" applyAlignment="1">
      <alignment/>
    </xf>
    <xf numFmtId="1" fontId="3" fillId="0" borderId="107" xfId="0" applyNumberFormat="1" applyFont="1" applyBorder="1" applyAlignment="1">
      <alignment/>
    </xf>
    <xf numFmtId="0" fontId="3" fillId="0" borderId="35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8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4" fillId="0" borderId="11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/>
    </xf>
    <xf numFmtId="1" fontId="3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1" fontId="3" fillId="0" borderId="78" xfId="0" applyNumberFormat="1" applyFont="1" applyBorder="1" applyAlignment="1">
      <alignment/>
    </xf>
    <xf numFmtId="0" fontId="4" fillId="0" borderId="112" xfId="0" applyFont="1" applyBorder="1" applyAlignment="1">
      <alignment/>
    </xf>
    <xf numFmtId="1" fontId="4" fillId="0" borderId="39" xfId="0" applyNumberFormat="1" applyFont="1" applyBorder="1" applyAlignment="1">
      <alignment/>
    </xf>
    <xf numFmtId="1" fontId="4" fillId="0" borderId="78" xfId="0" applyNumberFormat="1" applyFont="1" applyBorder="1" applyAlignment="1">
      <alignment/>
    </xf>
    <xf numFmtId="0" fontId="4" fillId="0" borderId="113" xfId="0" applyFont="1" applyBorder="1" applyAlignment="1">
      <alignment/>
    </xf>
    <xf numFmtId="1" fontId="4" fillId="0" borderId="93" xfId="0" applyNumberFormat="1" applyFont="1" applyBorder="1" applyAlignment="1">
      <alignment/>
    </xf>
    <xf numFmtId="1" fontId="4" fillId="0" borderId="87" xfId="0" applyNumberFormat="1" applyFont="1" applyBorder="1" applyAlignment="1">
      <alignment/>
    </xf>
    <xf numFmtId="0" fontId="3" fillId="0" borderId="114" xfId="0" applyFont="1" applyBorder="1" applyAlignment="1">
      <alignment/>
    </xf>
    <xf numFmtId="1" fontId="3" fillId="0" borderId="46" xfId="0" applyNumberFormat="1" applyFont="1" applyBorder="1" applyAlignment="1">
      <alignment/>
    </xf>
    <xf numFmtId="1" fontId="3" fillId="0" borderId="115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6" xfId="0" applyFont="1" applyBorder="1" applyAlignment="1">
      <alignment/>
    </xf>
    <xf numFmtId="1" fontId="3" fillId="0" borderId="117" xfId="0" applyNumberFormat="1" applyFont="1" applyBorder="1" applyAlignment="1">
      <alignment/>
    </xf>
    <xf numFmtId="1" fontId="4" fillId="0" borderId="117" xfId="0" applyNumberFormat="1" applyFont="1" applyBorder="1" applyAlignment="1">
      <alignment/>
    </xf>
    <xf numFmtId="1" fontId="3" fillId="0" borderId="118" xfId="0" applyNumberFormat="1" applyFont="1" applyBorder="1" applyAlignment="1">
      <alignment/>
    </xf>
    <xf numFmtId="0" fontId="3" fillId="0" borderId="119" xfId="0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81" xfId="0" applyNumberFormat="1" applyFont="1" applyBorder="1" applyAlignment="1">
      <alignment/>
    </xf>
    <xf numFmtId="0" fontId="3" fillId="0" borderId="113" xfId="0" applyFont="1" applyBorder="1" applyAlignment="1">
      <alignment/>
    </xf>
    <xf numFmtId="1" fontId="3" fillId="0" borderId="93" xfId="0" applyNumberFormat="1" applyFont="1" applyBorder="1" applyAlignment="1">
      <alignment/>
    </xf>
    <xf numFmtId="1" fontId="3" fillId="0" borderId="87" xfId="0" applyNumberFormat="1" applyFont="1" applyBorder="1" applyAlignment="1">
      <alignment/>
    </xf>
    <xf numFmtId="0" fontId="3" fillId="0" borderId="120" xfId="0" applyFont="1" applyBorder="1" applyAlignment="1">
      <alignment/>
    </xf>
    <xf numFmtId="1" fontId="3" fillId="0" borderId="121" xfId="0" applyNumberFormat="1" applyFont="1" applyBorder="1" applyAlignment="1">
      <alignment/>
    </xf>
    <xf numFmtId="1" fontId="3" fillId="0" borderId="122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0" fontId="3" fillId="0" borderId="108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0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4" fillId="0" borderId="123" xfId="0" applyFont="1" applyBorder="1" applyAlignment="1">
      <alignment/>
    </xf>
    <xf numFmtId="0" fontId="3" fillId="0" borderId="123" xfId="0" applyFont="1" applyBorder="1" applyAlignment="1">
      <alignment/>
    </xf>
    <xf numFmtId="0" fontId="4" fillId="0" borderId="123" xfId="0" applyFont="1" applyBorder="1" applyAlignment="1">
      <alignment/>
    </xf>
    <xf numFmtId="0" fontId="3" fillId="0" borderId="123" xfId="0" applyFont="1" applyBorder="1" applyAlignment="1">
      <alignment/>
    </xf>
    <xf numFmtId="0" fontId="4" fillId="0" borderId="123" xfId="0" applyFont="1" applyBorder="1" applyAlignment="1">
      <alignment horizontal="right"/>
    </xf>
    <xf numFmtId="0" fontId="3" fillId="0" borderId="123" xfId="0" applyFont="1" applyBorder="1" applyAlignment="1">
      <alignment horizontal="right"/>
    </xf>
    <xf numFmtId="1" fontId="3" fillId="0" borderId="123" xfId="0" applyNumberFormat="1" applyFont="1" applyBorder="1" applyAlignment="1">
      <alignment horizontal="left"/>
    </xf>
    <xf numFmtId="165" fontId="3" fillId="0" borderId="124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3" fillId="0" borderId="38" xfId="0" applyNumberFormat="1" applyFont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166" fontId="3" fillId="0" borderId="48" xfId="0" applyNumberFormat="1" applyFont="1" applyBorder="1" applyAlignment="1">
      <alignment horizontal="left"/>
    </xf>
    <xf numFmtId="0" fontId="3" fillId="0" borderId="48" xfId="0" applyFont="1" applyBorder="1" applyAlignment="1">
      <alignment/>
    </xf>
    <xf numFmtId="1" fontId="3" fillId="0" borderId="48" xfId="0" applyNumberFormat="1" applyFont="1" applyBorder="1" applyAlignment="1">
      <alignment horizontal="left"/>
    </xf>
    <xf numFmtId="0" fontId="3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165" fontId="3" fillId="0" borderId="125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126" xfId="0" applyNumberFormat="1" applyFont="1" applyBorder="1" applyAlignment="1">
      <alignment/>
    </xf>
    <xf numFmtId="0" fontId="4" fillId="0" borderId="95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122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left"/>
    </xf>
    <xf numFmtId="165" fontId="3" fillId="0" borderId="123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65" fontId="3" fillId="0" borderId="48" xfId="0" applyNumberFormat="1" applyFont="1" applyBorder="1" applyAlignment="1">
      <alignment horizontal="left"/>
    </xf>
    <xf numFmtId="0" fontId="5" fillId="0" borderId="108" xfId="0" applyFont="1" applyBorder="1" applyAlignment="1">
      <alignment/>
    </xf>
    <xf numFmtId="1" fontId="5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09" xfId="0" applyNumberFormat="1" applyFont="1" applyBorder="1" applyAlignment="1">
      <alignment/>
    </xf>
    <xf numFmtId="0" fontId="5" fillId="0" borderId="112" xfId="0" applyFont="1" applyBorder="1" applyAlignment="1">
      <alignment/>
    </xf>
    <xf numFmtId="1" fontId="5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left"/>
    </xf>
    <xf numFmtId="165" fontId="3" fillId="0" borderId="20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right"/>
    </xf>
    <xf numFmtId="1" fontId="4" fillId="0" borderId="10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2" fillId="0" borderId="95" xfId="0" applyFont="1" applyBorder="1" applyAlignment="1">
      <alignment/>
    </xf>
    <xf numFmtId="1" fontId="0" fillId="0" borderId="90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0" fontId="0" fillId="0" borderId="94" xfId="0" applyFont="1" applyBorder="1" applyAlignment="1">
      <alignment/>
    </xf>
    <xf numFmtId="0" fontId="2" fillId="0" borderId="96" xfId="0" applyFont="1" applyBorder="1" applyAlignment="1">
      <alignment/>
    </xf>
    <xf numFmtId="1" fontId="2" fillId="0" borderId="97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98" xfId="0" applyFont="1" applyBorder="1" applyAlignment="1">
      <alignment/>
    </xf>
    <xf numFmtId="1" fontId="2" fillId="0" borderId="99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100" xfId="0" applyNumberFormat="1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90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0" fontId="2" fillId="0" borderId="104" xfId="0" applyFont="1" applyBorder="1" applyAlignment="1">
      <alignment/>
    </xf>
    <xf numFmtId="1" fontId="2" fillId="0" borderId="105" xfId="0" applyNumberFormat="1" applyFont="1" applyBorder="1" applyAlignment="1">
      <alignment/>
    </xf>
    <xf numFmtId="1" fontId="2" fillId="0" borderId="106" xfId="0" applyNumberFormat="1" applyFont="1" applyBorder="1" applyAlignment="1">
      <alignment/>
    </xf>
    <xf numFmtId="1" fontId="2" fillId="0" borderId="126" xfId="0" applyNumberFormat="1" applyFont="1" applyBorder="1" applyAlignment="1">
      <alignment/>
    </xf>
    <xf numFmtId="0" fontId="0" fillId="0" borderId="95" xfId="0" applyFont="1" applyBorder="1" applyAlignment="1">
      <alignment/>
    </xf>
    <xf numFmtId="0" fontId="2" fillId="0" borderId="35" xfId="0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108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0" fillId="0" borderId="11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/>
    </xf>
    <xf numFmtId="1" fontId="2" fillId="0" borderId="39" xfId="0" applyNumberFormat="1" applyFont="1" applyBorder="1" applyAlignment="1">
      <alignment/>
    </xf>
    <xf numFmtId="1" fontId="2" fillId="0" borderId="39" xfId="0" applyNumberFormat="1" applyFont="1" applyBorder="1" applyAlignment="1">
      <alignment horizontal="right"/>
    </xf>
    <xf numFmtId="1" fontId="2" fillId="0" borderId="78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2" fillId="0" borderId="113" xfId="0" applyFont="1" applyBorder="1" applyAlignment="1">
      <alignment/>
    </xf>
    <xf numFmtId="1" fontId="0" fillId="0" borderId="93" xfId="0" applyNumberFormat="1" applyFont="1" applyBorder="1" applyAlignment="1">
      <alignment/>
    </xf>
    <xf numFmtId="1" fontId="2" fillId="0" borderId="87" xfId="0" applyNumberFormat="1" applyFont="1" applyBorder="1" applyAlignment="1">
      <alignment/>
    </xf>
    <xf numFmtId="0" fontId="0" fillId="0" borderId="112" xfId="0" applyFont="1" applyBorder="1" applyAlignment="1">
      <alignment/>
    </xf>
    <xf numFmtId="0" fontId="2" fillId="0" borderId="114" xfId="0" applyFont="1" applyBorder="1" applyAlignment="1">
      <alignment/>
    </xf>
    <xf numFmtId="1" fontId="2" fillId="0" borderId="46" xfId="0" applyNumberFormat="1" applyFont="1" applyBorder="1" applyAlignment="1">
      <alignment/>
    </xf>
    <xf numFmtId="1" fontId="2" fillId="0" borderId="115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16" xfId="0" applyFont="1" applyBorder="1" applyAlignment="1">
      <alignment/>
    </xf>
    <xf numFmtId="1" fontId="2" fillId="0" borderId="117" xfId="0" applyNumberFormat="1" applyFont="1" applyBorder="1" applyAlignment="1">
      <alignment/>
    </xf>
    <xf numFmtId="1" fontId="2" fillId="0" borderId="118" xfId="0" applyNumberFormat="1" applyFont="1" applyBorder="1" applyAlignment="1">
      <alignment/>
    </xf>
    <xf numFmtId="0" fontId="2" fillId="0" borderId="119" xfId="0" applyFont="1" applyBorder="1" applyAlignment="1">
      <alignment/>
    </xf>
    <xf numFmtId="1" fontId="2" fillId="0" borderId="40" xfId="0" applyNumberFormat="1" applyFont="1" applyBorder="1" applyAlignment="1">
      <alignment/>
    </xf>
    <xf numFmtId="1" fontId="2" fillId="0" borderId="81" xfId="0" applyNumberFormat="1" applyFont="1" applyBorder="1" applyAlignment="1">
      <alignment/>
    </xf>
    <xf numFmtId="1" fontId="2" fillId="0" borderId="93" xfId="0" applyNumberFormat="1" applyFont="1" applyBorder="1" applyAlignment="1">
      <alignment/>
    </xf>
    <xf numFmtId="0" fontId="2" fillId="0" borderId="120" xfId="0" applyFont="1" applyBorder="1" applyAlignment="1">
      <alignment/>
    </xf>
    <xf numFmtId="1" fontId="2" fillId="0" borderId="121" xfId="0" applyNumberFormat="1" applyFont="1" applyBorder="1" applyAlignment="1">
      <alignment/>
    </xf>
    <xf numFmtId="0" fontId="0" fillId="0" borderId="113" xfId="0" applyFont="1" applyBorder="1" applyAlignment="1">
      <alignment/>
    </xf>
    <xf numFmtId="1" fontId="0" fillId="0" borderId="122" xfId="0" applyNumberFormat="1" applyFont="1" applyBorder="1" applyAlignment="1">
      <alignment/>
    </xf>
    <xf numFmtId="1" fontId="0" fillId="0" borderId="87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2" fillId="0" borderId="43" xfId="0" applyNumberFormat="1" applyFont="1" applyBorder="1" applyAlignment="1">
      <alignment/>
    </xf>
    <xf numFmtId="1" fontId="2" fillId="0" borderId="122" xfId="0" applyNumberFormat="1" applyFont="1" applyBorder="1" applyAlignment="1">
      <alignment/>
    </xf>
    <xf numFmtId="0" fontId="2" fillId="0" borderId="108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9" xfId="0" applyNumberFormat="1" applyFont="1" applyBorder="1" applyAlignment="1">
      <alignment/>
    </xf>
    <xf numFmtId="1" fontId="0" fillId="0" borderId="78" xfId="0" applyNumberFormat="1" applyFont="1" applyBorder="1" applyAlignment="1">
      <alignment/>
    </xf>
    <xf numFmtId="164" fontId="2" fillId="0" borderId="49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>
      <alignment horizontal="left"/>
    </xf>
    <xf numFmtId="0" fontId="2" fillId="0" borderId="123" xfId="0" applyFont="1" applyBorder="1" applyAlignment="1">
      <alignment horizontal="right"/>
    </xf>
    <xf numFmtId="0" fontId="2" fillId="0" borderId="123" xfId="0" applyFont="1" applyBorder="1" applyAlignment="1">
      <alignment horizontal="left"/>
    </xf>
    <xf numFmtId="0" fontId="0" fillId="0" borderId="123" xfId="0" applyFont="1" applyBorder="1" applyAlignment="1">
      <alignment/>
    </xf>
    <xf numFmtId="0" fontId="2" fillId="0" borderId="123" xfId="0" applyFont="1" applyBorder="1" applyAlignment="1">
      <alignment/>
    </xf>
    <xf numFmtId="0" fontId="0" fillId="0" borderId="123" xfId="0" applyFont="1" applyBorder="1" applyAlignment="1">
      <alignment/>
    </xf>
    <xf numFmtId="0" fontId="2" fillId="0" borderId="123" xfId="0" applyFont="1" applyBorder="1" applyAlignment="1">
      <alignment/>
    </xf>
    <xf numFmtId="0" fontId="0" fillId="0" borderId="123" xfId="0" applyFont="1" applyBorder="1" applyAlignment="1">
      <alignment horizontal="right"/>
    </xf>
    <xf numFmtId="1" fontId="2" fillId="0" borderId="123" xfId="0" applyNumberFormat="1" applyFont="1" applyBorder="1" applyAlignment="1">
      <alignment horizontal="left"/>
    </xf>
    <xf numFmtId="165" fontId="2" fillId="0" borderId="123" xfId="0" applyNumberFormat="1" applyFont="1" applyBorder="1" applyAlignment="1">
      <alignment horizontal="left"/>
    </xf>
    <xf numFmtId="165" fontId="2" fillId="0" borderId="124" xfId="0" applyNumberFormat="1" applyFont="1" applyBorder="1" applyAlignment="1">
      <alignment horizontal="left"/>
    </xf>
    <xf numFmtId="164" fontId="2" fillId="0" borderId="55" xfId="0" applyNumberFormat="1" applyFont="1" applyBorder="1" applyAlignment="1" applyProtection="1">
      <alignment/>
      <protection locked="0"/>
    </xf>
    <xf numFmtId="1" fontId="2" fillId="0" borderId="20" xfId="0" applyNumberFormat="1" applyFont="1" applyBorder="1" applyAlignment="1">
      <alignment horizontal="left"/>
    </xf>
    <xf numFmtId="164" fontId="2" fillId="0" borderId="38" xfId="0" applyNumberFormat="1" applyFont="1" applyBorder="1" applyAlignment="1" applyProtection="1">
      <alignment horizontal="right"/>
      <protection locked="0"/>
    </xf>
    <xf numFmtId="164" fontId="2" fillId="0" borderId="48" xfId="0" applyNumberFormat="1" applyFont="1" applyBorder="1" applyAlignment="1" applyProtection="1">
      <alignment horizontal="left"/>
      <protection locked="0"/>
    </xf>
    <xf numFmtId="166" fontId="2" fillId="0" borderId="48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0" fillId="0" borderId="48" xfId="0" applyFont="1" applyBorder="1" applyAlignment="1">
      <alignment/>
    </xf>
    <xf numFmtId="1" fontId="2" fillId="0" borderId="48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165" fontId="2" fillId="0" borderId="48" xfId="0" applyNumberFormat="1" applyFont="1" applyBorder="1" applyAlignment="1">
      <alignment horizontal="left"/>
    </xf>
    <xf numFmtId="165" fontId="2" fillId="0" borderId="125" xfId="0" applyNumberFormat="1" applyFont="1" applyBorder="1" applyAlignment="1">
      <alignment horizontal="left"/>
    </xf>
    <xf numFmtId="0" fontId="2" fillId="0" borderId="127" xfId="0" applyFont="1" applyBorder="1" applyAlignment="1">
      <alignment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27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9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1" xfId="0" applyFont="1" applyBorder="1" applyAlignment="1">
      <alignment/>
    </xf>
    <xf numFmtId="0" fontId="4" fillId="0" borderId="54" xfId="0" applyFont="1" applyBorder="1" applyAlignment="1">
      <alignment/>
    </xf>
    <xf numFmtId="164" fontId="3" fillId="0" borderId="38" xfId="0" applyNumberFormat="1" applyFont="1" applyBorder="1" applyAlignment="1" applyProtection="1">
      <alignment/>
      <protection locked="0"/>
    </xf>
    <xf numFmtId="0" fontId="4" fillId="0" borderId="125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24" xfId="0" applyFont="1" applyBorder="1" applyAlignment="1">
      <alignment/>
    </xf>
    <xf numFmtId="1" fontId="4" fillId="0" borderId="111" xfId="0" applyNumberFormat="1" applyFont="1" applyBorder="1" applyAlignment="1">
      <alignment/>
    </xf>
    <xf numFmtId="1" fontId="4" fillId="0" borderId="106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0" fontId="3" fillId="0" borderId="38" xfId="0" applyFont="1" applyBorder="1" applyAlignment="1">
      <alignment horizontal="left"/>
    </xf>
    <xf numFmtId="1" fontId="4" fillId="0" borderId="23" xfId="0" applyNumberFormat="1" applyFont="1" applyBorder="1" applyAlignment="1">
      <alignment/>
    </xf>
    <xf numFmtId="1" fontId="3" fillId="0" borderId="104" xfId="0" applyNumberFormat="1" applyFont="1" applyBorder="1" applyAlignment="1">
      <alignment/>
    </xf>
    <xf numFmtId="1" fontId="3" fillId="0" borderId="95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" fontId="2" fillId="0" borderId="15" xfId="0" applyNumberFormat="1" applyFont="1" applyFill="1" applyBorder="1" applyAlignment="1">
      <alignment/>
    </xf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60" zoomScaleNormal="50" zoomScalePageLayoutView="0" workbookViewId="0" topLeftCell="A1">
      <selection activeCell="U64" sqref="U64"/>
    </sheetView>
  </sheetViews>
  <sheetFormatPr defaultColWidth="9.140625" defaultRowHeight="12.75"/>
  <cols>
    <col min="1" max="1" width="25.57421875" style="0" customWidth="1"/>
  </cols>
  <sheetData>
    <row r="1" spans="1:16" ht="12.75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2</v>
      </c>
      <c r="B3" s="2"/>
      <c r="C3" s="4"/>
      <c r="D3" s="4"/>
      <c r="E3" s="4"/>
      <c r="F3" s="2"/>
      <c r="G3" s="4"/>
      <c r="H3" s="3"/>
      <c r="I3" s="5"/>
      <c r="J3" s="2"/>
      <c r="K3" s="2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3.5" thickTop="1">
      <c r="A5" s="6"/>
      <c r="B5" s="7" t="s">
        <v>4</v>
      </c>
      <c r="C5" s="8" t="s">
        <v>5</v>
      </c>
      <c r="D5" s="8" t="s">
        <v>6</v>
      </c>
      <c r="E5" s="8" t="s">
        <v>7</v>
      </c>
      <c r="F5" s="7" t="s">
        <v>8</v>
      </c>
      <c r="G5" s="7" t="s">
        <v>9</v>
      </c>
      <c r="H5" s="8" t="s">
        <v>10</v>
      </c>
      <c r="I5" s="7" t="s">
        <v>11</v>
      </c>
      <c r="J5" s="7" t="s">
        <v>12</v>
      </c>
      <c r="K5" s="7" t="s">
        <v>13</v>
      </c>
      <c r="L5" s="8" t="s">
        <v>14</v>
      </c>
      <c r="M5" s="9" t="s">
        <v>15</v>
      </c>
      <c r="N5" s="8" t="s">
        <v>16</v>
      </c>
      <c r="O5" s="10" t="s">
        <v>17</v>
      </c>
      <c r="P5" s="4"/>
    </row>
    <row r="6" spans="1:16" ht="12.75">
      <c r="A6" s="11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3" t="s">
        <v>29</v>
      </c>
      <c r="N6" s="12" t="s">
        <v>28</v>
      </c>
      <c r="O6" s="14" t="s">
        <v>29</v>
      </c>
      <c r="P6" s="4"/>
    </row>
    <row r="7" spans="1:16" ht="13.5" thickBot="1">
      <c r="A7" s="15" t="s">
        <v>30</v>
      </c>
      <c r="B7" s="16" t="s">
        <v>31</v>
      </c>
      <c r="C7" s="17" t="s">
        <v>31</v>
      </c>
      <c r="D7" s="17" t="s">
        <v>31</v>
      </c>
      <c r="E7" s="17" t="s">
        <v>31</v>
      </c>
      <c r="F7" s="16" t="s">
        <v>31</v>
      </c>
      <c r="G7" s="16" t="s">
        <v>31</v>
      </c>
      <c r="H7" s="17" t="s">
        <v>31</v>
      </c>
      <c r="I7" s="16" t="s">
        <v>31</v>
      </c>
      <c r="J7" s="16" t="s">
        <v>32</v>
      </c>
      <c r="K7" s="16" t="s">
        <v>32</v>
      </c>
      <c r="L7" s="17" t="s">
        <v>33</v>
      </c>
      <c r="M7" s="18" t="s">
        <v>34</v>
      </c>
      <c r="N7" s="17" t="s">
        <v>33</v>
      </c>
      <c r="O7" s="19" t="s">
        <v>34</v>
      </c>
      <c r="P7" s="4"/>
    </row>
    <row r="8" spans="1:16" ht="13.5" thickTop="1">
      <c r="A8" s="11" t="s">
        <v>35</v>
      </c>
      <c r="B8" s="20">
        <v>4573</v>
      </c>
      <c r="C8" s="20"/>
      <c r="D8" s="20"/>
      <c r="E8" s="20">
        <v>5782</v>
      </c>
      <c r="F8" s="20">
        <v>36</v>
      </c>
      <c r="G8" s="20">
        <v>12816</v>
      </c>
      <c r="H8" s="20">
        <v>9253</v>
      </c>
      <c r="I8" s="20">
        <v>3542</v>
      </c>
      <c r="J8" s="20"/>
      <c r="K8" s="20"/>
      <c r="L8" s="20">
        <v>3033</v>
      </c>
      <c r="M8" s="20">
        <v>23</v>
      </c>
      <c r="N8" s="20"/>
      <c r="O8" s="21"/>
      <c r="P8" s="4"/>
    </row>
    <row r="9" spans="1:16" ht="12.75">
      <c r="A9" s="22" t="s">
        <v>36</v>
      </c>
      <c r="B9" s="23"/>
      <c r="C9" s="23"/>
      <c r="D9" s="23"/>
      <c r="E9" s="23"/>
      <c r="F9" s="23"/>
      <c r="G9" s="23"/>
      <c r="H9" s="23"/>
      <c r="I9" s="23">
        <v>4421</v>
      </c>
      <c r="J9" s="23"/>
      <c r="K9" s="23"/>
      <c r="L9" s="23"/>
      <c r="M9" s="23"/>
      <c r="N9" s="23"/>
      <c r="O9" s="24"/>
      <c r="P9" s="4"/>
    </row>
    <row r="10" spans="1:16" ht="12.75">
      <c r="A10" s="22" t="s">
        <v>37</v>
      </c>
      <c r="B10" s="23">
        <v>274</v>
      </c>
      <c r="C10" s="23"/>
      <c r="D10" s="23"/>
      <c r="E10" s="23"/>
      <c r="F10" s="23"/>
      <c r="G10" s="23"/>
      <c r="H10" s="23"/>
      <c r="I10" s="23">
        <v>111</v>
      </c>
      <c r="J10" s="23"/>
      <c r="K10" s="23"/>
      <c r="L10" s="23"/>
      <c r="M10" s="23"/>
      <c r="N10" s="23"/>
      <c r="O10" s="24"/>
      <c r="P10" s="4"/>
    </row>
    <row r="11" spans="1:16" ht="12.75">
      <c r="A11" s="22" t="s">
        <v>38</v>
      </c>
      <c r="B11" s="23"/>
      <c r="C11" s="23"/>
      <c r="D11" s="23"/>
      <c r="E11" s="23"/>
      <c r="F11" s="23"/>
      <c r="G11" s="23"/>
      <c r="H11" s="23"/>
      <c r="I11" s="23">
        <v>56</v>
      </c>
      <c r="J11" s="23"/>
      <c r="K11" s="23"/>
      <c r="L11" s="23"/>
      <c r="M11" s="23"/>
      <c r="N11" s="23"/>
      <c r="O11" s="24"/>
      <c r="P11" s="4"/>
    </row>
    <row r="12" spans="1:16" ht="12.75">
      <c r="A12" s="22" t="s">
        <v>39</v>
      </c>
      <c r="B12" s="23">
        <v>428</v>
      </c>
      <c r="C12" s="23">
        <v>38</v>
      </c>
      <c r="D12" s="23"/>
      <c r="E12" s="23">
        <v>-10</v>
      </c>
      <c r="F12" s="23"/>
      <c r="G12" s="23"/>
      <c r="H12" s="23"/>
      <c r="I12" s="23">
        <v>-300</v>
      </c>
      <c r="J12" s="23"/>
      <c r="K12" s="23"/>
      <c r="L12" s="23"/>
      <c r="M12" s="23"/>
      <c r="N12" s="23"/>
      <c r="O12" s="24"/>
      <c r="P12" s="4"/>
    </row>
    <row r="13" spans="1:16" ht="12.75">
      <c r="A13" s="25" t="s">
        <v>40</v>
      </c>
      <c r="B13" s="26"/>
      <c r="C13" s="26"/>
      <c r="D13" s="26"/>
      <c r="E13" s="26"/>
      <c r="F13" s="26"/>
      <c r="G13" s="26"/>
      <c r="H13" s="26"/>
      <c r="I13" s="26">
        <v>83</v>
      </c>
      <c r="J13" s="26"/>
      <c r="K13" s="26"/>
      <c r="L13" s="26"/>
      <c r="M13" s="26"/>
      <c r="N13" s="26"/>
      <c r="O13" s="27"/>
      <c r="P13" s="4"/>
    </row>
    <row r="14" spans="1:16" ht="12.75">
      <c r="A14" s="25" t="s">
        <v>41</v>
      </c>
      <c r="B14" s="26">
        <v>4727</v>
      </c>
      <c r="C14" s="26">
        <v>38</v>
      </c>
      <c r="D14" s="26"/>
      <c r="E14" s="26">
        <v>5772</v>
      </c>
      <c r="F14" s="26">
        <v>36</v>
      </c>
      <c r="G14" s="26">
        <v>12816</v>
      </c>
      <c r="H14" s="26">
        <v>9253</v>
      </c>
      <c r="I14" s="26">
        <v>7579</v>
      </c>
      <c r="J14" s="26"/>
      <c r="K14" s="26"/>
      <c r="L14" s="26">
        <v>3033</v>
      </c>
      <c r="M14" s="26">
        <v>23</v>
      </c>
      <c r="N14" s="26"/>
      <c r="O14" s="27"/>
      <c r="P14" s="4"/>
    </row>
    <row r="15" spans="1:16" ht="13.5" thickBot="1">
      <c r="A15" s="22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4"/>
    </row>
    <row r="16" spans="1:16" ht="14.25" thickBot="1" thickTop="1">
      <c r="A16" s="28" t="s">
        <v>43</v>
      </c>
      <c r="B16" s="29">
        <v>4727</v>
      </c>
      <c r="C16" s="29">
        <v>38</v>
      </c>
      <c r="D16" s="29"/>
      <c r="E16" s="29">
        <v>5772</v>
      </c>
      <c r="F16" s="29">
        <v>36</v>
      </c>
      <c r="G16" s="29">
        <v>12816</v>
      </c>
      <c r="H16" s="29">
        <v>9253</v>
      </c>
      <c r="I16" s="29">
        <v>7579</v>
      </c>
      <c r="J16" s="29"/>
      <c r="K16" s="29"/>
      <c r="L16" s="29">
        <v>3033</v>
      </c>
      <c r="M16" s="29">
        <v>23</v>
      </c>
      <c r="N16" s="29"/>
      <c r="O16" s="30"/>
      <c r="P16" s="4"/>
    </row>
    <row r="17" spans="1:16" ht="14.25" thickBot="1" thickTop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3.5" thickTop="1">
      <c r="A18" s="33" t="s">
        <v>44</v>
      </c>
      <c r="B18" s="34">
        <v>-3075</v>
      </c>
      <c r="C18" s="34">
        <v>1567</v>
      </c>
      <c r="D18" s="34">
        <v>66</v>
      </c>
      <c r="E18" s="34">
        <v>-1207</v>
      </c>
      <c r="F18" s="34"/>
      <c r="G18" s="34"/>
      <c r="H18" s="34"/>
      <c r="I18" s="34">
        <v>-1222</v>
      </c>
      <c r="J18" s="34"/>
      <c r="K18" s="34">
        <v>131</v>
      </c>
      <c r="L18" s="34">
        <v>-3033</v>
      </c>
      <c r="M18" s="34"/>
      <c r="N18" s="34">
        <v>7233</v>
      </c>
      <c r="O18" s="35"/>
      <c r="P18" s="4"/>
    </row>
    <row r="19" spans="1:16" ht="12.75">
      <c r="A19" s="22" t="s">
        <v>45</v>
      </c>
      <c r="B19" s="23">
        <v>-959</v>
      </c>
      <c r="C19" s="23"/>
      <c r="D19" s="23"/>
      <c r="E19" s="23">
        <v>-1130</v>
      </c>
      <c r="F19" s="23"/>
      <c r="G19" s="23"/>
      <c r="H19" s="23"/>
      <c r="I19" s="23">
        <v>-656</v>
      </c>
      <c r="J19" s="23"/>
      <c r="K19" s="23"/>
      <c r="L19" s="23">
        <v>-3033</v>
      </c>
      <c r="M19" s="23"/>
      <c r="N19" s="23">
        <v>8623</v>
      </c>
      <c r="O19" s="24"/>
      <c r="P19" s="4"/>
    </row>
    <row r="20" spans="1:16" ht="12.75">
      <c r="A20" s="22" t="s">
        <v>46</v>
      </c>
      <c r="B20" s="23">
        <v>-269</v>
      </c>
      <c r="C20" s="23">
        <v>188</v>
      </c>
      <c r="D20" s="23"/>
      <c r="E20" s="23"/>
      <c r="F20" s="23"/>
      <c r="G20" s="23"/>
      <c r="H20" s="23"/>
      <c r="I20" s="23"/>
      <c r="J20" s="23"/>
      <c r="K20" s="23">
        <v>131</v>
      </c>
      <c r="L20" s="23"/>
      <c r="M20" s="23"/>
      <c r="N20" s="23"/>
      <c r="O20" s="24"/>
      <c r="P20" s="4"/>
    </row>
    <row r="21" spans="1:16" ht="12.75">
      <c r="A21" s="22" t="s">
        <v>47</v>
      </c>
      <c r="B21" s="23">
        <v>-1847</v>
      </c>
      <c r="C21" s="23">
        <v>1386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"/>
    </row>
    <row r="22" spans="1:16" ht="12.75">
      <c r="A22" s="22" t="s">
        <v>48</v>
      </c>
      <c r="B22" s="23"/>
      <c r="C22" s="23">
        <v>-7</v>
      </c>
      <c r="D22" s="23">
        <v>67</v>
      </c>
      <c r="E22" s="23">
        <v>-77</v>
      </c>
      <c r="F22" s="23"/>
      <c r="G22" s="23"/>
      <c r="H22" s="23"/>
      <c r="I22" s="23">
        <v>-7</v>
      </c>
      <c r="J22" s="23"/>
      <c r="K22" s="23"/>
      <c r="L22" s="23"/>
      <c r="M22" s="23"/>
      <c r="N22" s="23"/>
      <c r="O22" s="24"/>
      <c r="P22" s="4"/>
    </row>
    <row r="23" spans="1:16" ht="12.75">
      <c r="A23" s="22" t="s">
        <v>49</v>
      </c>
      <c r="B23" s="23"/>
      <c r="C23" s="23"/>
      <c r="D23" s="23"/>
      <c r="E23" s="23"/>
      <c r="F23" s="23"/>
      <c r="G23" s="23"/>
      <c r="H23" s="23"/>
      <c r="I23" s="23">
        <v>-352</v>
      </c>
      <c r="J23" s="23"/>
      <c r="K23" s="23"/>
      <c r="L23" s="23"/>
      <c r="M23" s="23"/>
      <c r="N23" s="23">
        <v>-75</v>
      </c>
      <c r="O23" s="24"/>
      <c r="P23" s="4"/>
    </row>
    <row r="24" spans="1:16" ht="13.5" thickBot="1">
      <c r="A24" s="36" t="s">
        <v>50</v>
      </c>
      <c r="B24" s="37"/>
      <c r="C24" s="37"/>
      <c r="D24" s="37">
        <v>-1</v>
      </c>
      <c r="E24" s="37"/>
      <c r="F24" s="37"/>
      <c r="G24" s="37"/>
      <c r="H24" s="37"/>
      <c r="I24" s="37">
        <v>-207</v>
      </c>
      <c r="J24" s="37"/>
      <c r="K24" s="37"/>
      <c r="L24" s="37"/>
      <c r="M24" s="37"/>
      <c r="N24" s="37">
        <v>-1315</v>
      </c>
      <c r="O24" s="38"/>
      <c r="P24" s="4"/>
    </row>
    <row r="25" spans="1:16" ht="14.25" thickBot="1" thickTop="1">
      <c r="A25" s="15" t="s">
        <v>51</v>
      </c>
      <c r="B25" s="39">
        <v>1652</v>
      </c>
      <c r="C25" s="39">
        <v>1605</v>
      </c>
      <c r="D25" s="39">
        <v>66</v>
      </c>
      <c r="E25" s="39">
        <v>4565</v>
      </c>
      <c r="F25" s="39">
        <v>36</v>
      </c>
      <c r="G25" s="39">
        <v>12816</v>
      </c>
      <c r="H25" s="39">
        <v>9253</v>
      </c>
      <c r="I25" s="39">
        <v>6357</v>
      </c>
      <c r="J25" s="39"/>
      <c r="K25" s="39">
        <v>131</v>
      </c>
      <c r="L25" s="39"/>
      <c r="M25" s="39">
        <v>23</v>
      </c>
      <c r="N25" s="39">
        <v>7233</v>
      </c>
      <c r="O25" s="40"/>
      <c r="P25" s="4"/>
    </row>
    <row r="26" spans="1:16" ht="14.25" thickBot="1" thickTop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"/>
    </row>
    <row r="27" spans="1:16" ht="14.25" thickBot="1" thickTop="1">
      <c r="A27" s="28" t="s">
        <v>52</v>
      </c>
      <c r="B27" s="29">
        <v>1652</v>
      </c>
      <c r="C27" s="29">
        <v>1605</v>
      </c>
      <c r="D27" s="29">
        <v>66</v>
      </c>
      <c r="E27" s="29">
        <v>4565</v>
      </c>
      <c r="F27" s="29">
        <v>36</v>
      </c>
      <c r="G27" s="29">
        <v>12816</v>
      </c>
      <c r="H27" s="29">
        <v>9253</v>
      </c>
      <c r="I27" s="29">
        <v>6357</v>
      </c>
      <c r="J27" s="29"/>
      <c r="K27" s="29">
        <v>131</v>
      </c>
      <c r="L27" s="29"/>
      <c r="M27" s="29">
        <v>23</v>
      </c>
      <c r="N27" s="29">
        <v>7233</v>
      </c>
      <c r="O27" s="30"/>
      <c r="P27" s="4"/>
    </row>
    <row r="28" spans="1:16" ht="13.5" thickTop="1">
      <c r="A28" s="43" t="s">
        <v>53</v>
      </c>
      <c r="B28" s="44">
        <v>440</v>
      </c>
      <c r="C28" s="44">
        <v>1283</v>
      </c>
      <c r="D28" s="44"/>
      <c r="E28" s="44">
        <v>2060</v>
      </c>
      <c r="F28" s="44"/>
      <c r="G28" s="44"/>
      <c r="H28" s="44"/>
      <c r="I28" s="44">
        <v>1848</v>
      </c>
      <c r="J28" s="44"/>
      <c r="K28" s="44"/>
      <c r="L28" s="44"/>
      <c r="M28" s="44"/>
      <c r="N28" s="44">
        <v>4615</v>
      </c>
      <c r="O28" s="45"/>
      <c r="P28" s="4"/>
    </row>
    <row r="29" spans="1:16" ht="12.75">
      <c r="A29" s="22" t="s">
        <v>54</v>
      </c>
      <c r="B29" s="23"/>
      <c r="C29" s="23">
        <v>1107</v>
      </c>
      <c r="D29" s="23"/>
      <c r="E29" s="23">
        <v>13</v>
      </c>
      <c r="F29" s="23"/>
      <c r="G29" s="23"/>
      <c r="H29" s="23"/>
      <c r="I29" s="23">
        <v>120</v>
      </c>
      <c r="J29" s="23"/>
      <c r="K29" s="23"/>
      <c r="L29" s="23"/>
      <c r="M29" s="23"/>
      <c r="N29" s="23">
        <v>807</v>
      </c>
      <c r="O29" s="24"/>
      <c r="P29" s="4"/>
    </row>
    <row r="30" spans="1:16" ht="12.75">
      <c r="A30" s="22" t="s">
        <v>55</v>
      </c>
      <c r="B30" s="23"/>
      <c r="C30" s="23"/>
      <c r="D30" s="23"/>
      <c r="E30" s="23"/>
      <c r="F30" s="23"/>
      <c r="G30" s="23"/>
      <c r="H30" s="23"/>
      <c r="I30" s="23">
        <v>135</v>
      </c>
      <c r="J30" s="23"/>
      <c r="K30" s="23"/>
      <c r="L30" s="23"/>
      <c r="M30" s="23"/>
      <c r="N30" s="23">
        <v>465</v>
      </c>
      <c r="O30" s="24"/>
      <c r="P30" s="4"/>
    </row>
    <row r="31" spans="1:16" ht="12.75">
      <c r="A31" s="22" t="s">
        <v>56</v>
      </c>
      <c r="B31" s="23"/>
      <c r="C31" s="23"/>
      <c r="D31" s="23"/>
      <c r="E31" s="23"/>
      <c r="F31" s="23"/>
      <c r="G31" s="23"/>
      <c r="H31" s="23"/>
      <c r="I31" s="23">
        <v>102</v>
      </c>
      <c r="J31" s="23"/>
      <c r="K31" s="23"/>
      <c r="L31" s="23"/>
      <c r="M31" s="23"/>
      <c r="N31" s="23"/>
      <c r="O31" s="24"/>
      <c r="P31" s="4"/>
    </row>
    <row r="32" spans="1:16" ht="12.75">
      <c r="A32" s="22" t="s">
        <v>57</v>
      </c>
      <c r="B32" s="23"/>
      <c r="C32" s="23"/>
      <c r="D32" s="23"/>
      <c r="E32" s="23">
        <v>762</v>
      </c>
      <c r="F32" s="23"/>
      <c r="G32" s="23"/>
      <c r="H32" s="23"/>
      <c r="I32" s="23">
        <v>19</v>
      </c>
      <c r="J32" s="23"/>
      <c r="K32" s="23"/>
      <c r="L32" s="23"/>
      <c r="M32" s="23"/>
      <c r="N32" s="23">
        <v>369</v>
      </c>
      <c r="O32" s="24"/>
      <c r="P32" s="4"/>
    </row>
    <row r="33" spans="1:16" ht="12.75">
      <c r="A33" s="22" t="s">
        <v>58</v>
      </c>
      <c r="B33" s="23">
        <v>41</v>
      </c>
      <c r="C33" s="23"/>
      <c r="D33" s="23"/>
      <c r="E33" s="23">
        <v>258</v>
      </c>
      <c r="F33" s="23"/>
      <c r="G33" s="23"/>
      <c r="H33" s="23"/>
      <c r="I33" s="23">
        <v>956</v>
      </c>
      <c r="J33" s="23"/>
      <c r="K33" s="23"/>
      <c r="L33" s="23"/>
      <c r="M33" s="23"/>
      <c r="N33" s="23">
        <v>647</v>
      </c>
      <c r="O33" s="24"/>
      <c r="P33" s="4"/>
    </row>
    <row r="34" spans="1:16" ht="12.75">
      <c r="A34" s="22" t="s">
        <v>59</v>
      </c>
      <c r="B34" s="23">
        <v>21</v>
      </c>
      <c r="C34" s="23"/>
      <c r="D34" s="23"/>
      <c r="E34" s="23">
        <v>303</v>
      </c>
      <c r="F34" s="23"/>
      <c r="G34" s="23"/>
      <c r="H34" s="23"/>
      <c r="I34" s="23">
        <v>28</v>
      </c>
      <c r="J34" s="23"/>
      <c r="K34" s="23"/>
      <c r="L34" s="23"/>
      <c r="M34" s="23"/>
      <c r="N34" s="23">
        <v>138</v>
      </c>
      <c r="O34" s="24"/>
      <c r="P34" s="4"/>
    </row>
    <row r="35" spans="1:16" ht="12.75">
      <c r="A35" s="22" t="s">
        <v>60</v>
      </c>
      <c r="B35" s="23"/>
      <c r="C35" s="23"/>
      <c r="D35" s="23"/>
      <c r="E35" s="23"/>
      <c r="F35" s="23"/>
      <c r="G35" s="23"/>
      <c r="H35" s="23"/>
      <c r="I35" s="23">
        <v>64</v>
      </c>
      <c r="J35" s="23"/>
      <c r="K35" s="23"/>
      <c r="L35" s="23"/>
      <c r="M35" s="23"/>
      <c r="N35" s="23">
        <v>350</v>
      </c>
      <c r="O35" s="24"/>
      <c r="P35" s="4"/>
    </row>
    <row r="36" spans="1:16" ht="12.75">
      <c r="A36" s="22" t="s">
        <v>61</v>
      </c>
      <c r="B36" s="23">
        <v>378</v>
      </c>
      <c r="C36" s="23">
        <v>176</v>
      </c>
      <c r="D36" s="23"/>
      <c r="E36" s="23">
        <v>724</v>
      </c>
      <c r="F36" s="23"/>
      <c r="G36" s="23"/>
      <c r="H36" s="23"/>
      <c r="I36" s="23">
        <v>424</v>
      </c>
      <c r="J36" s="23"/>
      <c r="K36" s="23"/>
      <c r="L36" s="23"/>
      <c r="M36" s="23"/>
      <c r="N36" s="23">
        <v>1839</v>
      </c>
      <c r="O36" s="24"/>
      <c r="P36" s="4"/>
    </row>
    <row r="37" spans="1:16" ht="12.75">
      <c r="A37" s="46" t="s">
        <v>62</v>
      </c>
      <c r="B37" s="47">
        <v>826</v>
      </c>
      <c r="C37" s="47">
        <v>2</v>
      </c>
      <c r="D37" s="47">
        <v>45</v>
      </c>
      <c r="E37" s="47">
        <v>96</v>
      </c>
      <c r="F37" s="47"/>
      <c r="G37" s="47"/>
      <c r="H37" s="47"/>
      <c r="I37" s="47">
        <v>2519</v>
      </c>
      <c r="J37" s="47"/>
      <c r="K37" s="47"/>
      <c r="L37" s="47"/>
      <c r="M37" s="47"/>
      <c r="N37" s="47">
        <v>80</v>
      </c>
      <c r="O37" s="48"/>
      <c r="P37" s="4"/>
    </row>
    <row r="38" spans="1:16" ht="12.75">
      <c r="A38" s="46" t="s">
        <v>63</v>
      </c>
      <c r="B38" s="47">
        <v>386</v>
      </c>
      <c r="C38" s="47">
        <v>320</v>
      </c>
      <c r="D38" s="47">
        <v>21</v>
      </c>
      <c r="E38" s="47">
        <v>2409</v>
      </c>
      <c r="F38" s="47">
        <v>36</v>
      </c>
      <c r="G38" s="47">
        <v>12816</v>
      </c>
      <c r="H38" s="47">
        <v>9253</v>
      </c>
      <c r="I38" s="47">
        <v>1662</v>
      </c>
      <c r="J38" s="47"/>
      <c r="K38" s="47">
        <v>131</v>
      </c>
      <c r="L38" s="47"/>
      <c r="M38" s="47">
        <v>23</v>
      </c>
      <c r="N38" s="47">
        <v>2538</v>
      </c>
      <c r="O38" s="48"/>
      <c r="P38" s="4"/>
    </row>
    <row r="39" spans="1:16" ht="12.75">
      <c r="A39" s="46" t="s">
        <v>64</v>
      </c>
      <c r="B39" s="47">
        <v>386</v>
      </c>
      <c r="C39" s="47">
        <v>320</v>
      </c>
      <c r="D39" s="47">
        <v>21</v>
      </c>
      <c r="E39" s="47">
        <v>2409</v>
      </c>
      <c r="F39" s="47">
        <v>36</v>
      </c>
      <c r="G39" s="47">
        <v>12816</v>
      </c>
      <c r="H39" s="47">
        <v>9253</v>
      </c>
      <c r="I39" s="47">
        <v>1179</v>
      </c>
      <c r="J39" s="47"/>
      <c r="K39" s="47">
        <v>131</v>
      </c>
      <c r="L39" s="47"/>
      <c r="M39" s="47">
        <v>23</v>
      </c>
      <c r="N39" s="47">
        <v>2502</v>
      </c>
      <c r="O39" s="48"/>
      <c r="P39" s="4"/>
    </row>
    <row r="40" spans="1:16" ht="12.75">
      <c r="A40" s="46" t="s">
        <v>65</v>
      </c>
      <c r="B40" s="47"/>
      <c r="C40" s="47"/>
      <c r="D40" s="47"/>
      <c r="E40" s="47"/>
      <c r="F40" s="47"/>
      <c r="G40" s="47"/>
      <c r="H40" s="47"/>
      <c r="I40" s="47">
        <v>483</v>
      </c>
      <c r="J40" s="47"/>
      <c r="K40" s="47"/>
      <c r="L40" s="47"/>
      <c r="M40" s="47"/>
      <c r="N40" s="47">
        <v>36</v>
      </c>
      <c r="O40" s="48"/>
      <c r="P40" s="4"/>
    </row>
    <row r="41" spans="1:16" ht="13.5" thickBot="1">
      <c r="A41" s="15" t="s">
        <v>66</v>
      </c>
      <c r="B41" s="39"/>
      <c r="C41" s="39"/>
      <c r="D41" s="39"/>
      <c r="E41" s="39"/>
      <c r="F41" s="39"/>
      <c r="G41" s="39"/>
      <c r="H41" s="39"/>
      <c r="I41" s="39">
        <v>328</v>
      </c>
      <c r="J41" s="39"/>
      <c r="K41" s="39"/>
      <c r="L41" s="39"/>
      <c r="M41" s="39"/>
      <c r="N41" s="39"/>
      <c r="O41" s="49"/>
      <c r="P41" s="4"/>
    </row>
    <row r="42" spans="1:16" ht="13.5" thickTop="1">
      <c r="A42" s="6" t="s">
        <v>67</v>
      </c>
      <c r="B42" s="50">
        <v>1382.3</v>
      </c>
      <c r="C42" s="50"/>
      <c r="D42" s="50"/>
      <c r="E42" s="50">
        <v>1442.2</v>
      </c>
      <c r="F42" s="50"/>
      <c r="G42" s="50"/>
      <c r="H42" s="50">
        <v>165.7</v>
      </c>
      <c r="I42" s="50">
        <v>2600</v>
      </c>
      <c r="J42" s="50"/>
      <c r="K42" s="50"/>
      <c r="L42" s="50">
        <v>3032.8</v>
      </c>
      <c r="M42" s="50"/>
      <c r="N42" s="50">
        <v>8623</v>
      </c>
      <c r="O42" s="51"/>
      <c r="P42" s="4"/>
    </row>
    <row r="43" spans="1:16" ht="13.5" thickBot="1">
      <c r="A43" s="15" t="s">
        <v>68</v>
      </c>
      <c r="B43" s="52">
        <v>350.3</v>
      </c>
      <c r="C43" s="52"/>
      <c r="D43" s="52"/>
      <c r="E43" s="52">
        <v>306.6</v>
      </c>
      <c r="F43" s="52"/>
      <c r="G43" s="52"/>
      <c r="H43" s="52">
        <v>5.2</v>
      </c>
      <c r="I43" s="52">
        <v>847.4</v>
      </c>
      <c r="J43" s="52"/>
      <c r="K43" s="52"/>
      <c r="L43" s="52">
        <v>725.4</v>
      </c>
      <c r="M43" s="52"/>
      <c r="N43" s="52">
        <v>2234.9</v>
      </c>
      <c r="O43" s="53"/>
      <c r="P43" s="4"/>
    </row>
    <row r="44" spans="1:16" ht="13.5" thickTop="1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0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Tarih:05/02/2003</v>
      </c>
      <c r="B49" s="2"/>
      <c r="C49" s="4"/>
      <c r="D49" s="4"/>
      <c r="E49" s="5"/>
      <c r="F49" s="2"/>
      <c r="G49" s="4"/>
      <c r="H49" s="2"/>
      <c r="I49" s="2"/>
      <c r="J49" s="2"/>
      <c r="K49" s="4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3.5" thickTop="1">
      <c r="A51" s="56"/>
      <c r="B51" s="57"/>
      <c r="C51" s="57" t="s">
        <v>70</v>
      </c>
      <c r="D51" s="58"/>
      <c r="E51" s="58"/>
      <c r="F51" s="57"/>
      <c r="G51" s="57"/>
      <c r="H51" s="57" t="s">
        <v>71</v>
      </c>
      <c r="I51" s="57"/>
      <c r="J51" s="57"/>
      <c r="K51" s="58"/>
      <c r="L51" s="57"/>
      <c r="M51" s="57"/>
      <c r="N51" s="57"/>
      <c r="O51" s="9"/>
      <c r="P51" s="10"/>
    </row>
    <row r="52" spans="1:16" ht="13.5" thickBot="1">
      <c r="A52" s="59"/>
      <c r="B52" s="60" t="s">
        <v>4</v>
      </c>
      <c r="C52" s="60" t="s">
        <v>72</v>
      </c>
      <c r="D52" s="60" t="s">
        <v>7</v>
      </c>
      <c r="E52" s="60" t="s">
        <v>8</v>
      </c>
      <c r="F52" s="60" t="s">
        <v>9</v>
      </c>
      <c r="G52" s="60" t="s">
        <v>10</v>
      </c>
      <c r="H52" s="60" t="s">
        <v>73</v>
      </c>
      <c r="I52" s="60" t="s">
        <v>11</v>
      </c>
      <c r="J52" s="60" t="s">
        <v>12</v>
      </c>
      <c r="K52" s="60" t="s">
        <v>13</v>
      </c>
      <c r="L52" s="60" t="s">
        <v>14</v>
      </c>
      <c r="M52" s="60" t="s">
        <v>15</v>
      </c>
      <c r="N52" s="60" t="s">
        <v>16</v>
      </c>
      <c r="O52" s="61" t="s">
        <v>17</v>
      </c>
      <c r="P52" s="62" t="s">
        <v>71</v>
      </c>
    </row>
    <row r="53" spans="1:16" ht="13.5" thickTop="1">
      <c r="A53" s="11" t="s">
        <v>35</v>
      </c>
      <c r="B53" s="63">
        <v>2789.53</v>
      </c>
      <c r="C53" s="63"/>
      <c r="D53" s="63">
        <v>1734.6</v>
      </c>
      <c r="E53" s="63">
        <v>15.48</v>
      </c>
      <c r="F53" s="63">
        <v>3844.8</v>
      </c>
      <c r="G53" s="63">
        <v>2128.19</v>
      </c>
      <c r="H53" s="63">
        <v>10512.6</v>
      </c>
      <c r="I53" s="63">
        <v>3719.1</v>
      </c>
      <c r="J53" s="63"/>
      <c r="K53" s="63"/>
      <c r="L53" s="63">
        <v>260.83799999999997</v>
      </c>
      <c r="M53" s="63">
        <v>23</v>
      </c>
      <c r="N53" s="63"/>
      <c r="O53" s="64"/>
      <c r="P53" s="21">
        <v>14515.537999999999</v>
      </c>
    </row>
    <row r="54" spans="1:16" ht="12.75">
      <c r="A54" s="22" t="s">
        <v>36</v>
      </c>
      <c r="B54" s="65"/>
      <c r="C54" s="65"/>
      <c r="D54" s="65"/>
      <c r="E54" s="65"/>
      <c r="F54" s="65"/>
      <c r="G54" s="65"/>
      <c r="H54" s="65"/>
      <c r="I54" s="65">
        <v>4642.05</v>
      </c>
      <c r="J54" s="65"/>
      <c r="K54" s="65"/>
      <c r="L54" s="65"/>
      <c r="M54" s="65"/>
      <c r="N54" s="65"/>
      <c r="O54" s="66"/>
      <c r="P54" s="24">
        <v>4642.05</v>
      </c>
    </row>
    <row r="55" spans="1:16" ht="12.75">
      <c r="A55" s="22" t="s">
        <v>37</v>
      </c>
      <c r="B55" s="65">
        <v>167.14</v>
      </c>
      <c r="C55" s="65"/>
      <c r="D55" s="65"/>
      <c r="E55" s="65"/>
      <c r="F55" s="65"/>
      <c r="G55" s="65"/>
      <c r="H55" s="65">
        <v>167.14</v>
      </c>
      <c r="I55" s="65">
        <v>116.55</v>
      </c>
      <c r="J55" s="65"/>
      <c r="K55" s="65"/>
      <c r="L55" s="65"/>
      <c r="M55" s="65"/>
      <c r="N55" s="65"/>
      <c r="O55" s="66"/>
      <c r="P55" s="24">
        <v>283.69</v>
      </c>
    </row>
    <row r="56" spans="1:16" ht="12.75">
      <c r="A56" s="22" t="s">
        <v>38</v>
      </c>
      <c r="B56" s="65"/>
      <c r="C56" s="65"/>
      <c r="D56" s="65"/>
      <c r="E56" s="65"/>
      <c r="F56" s="65"/>
      <c r="G56" s="65"/>
      <c r="H56" s="65"/>
      <c r="I56" s="65">
        <v>58.8</v>
      </c>
      <c r="J56" s="65"/>
      <c r="K56" s="65"/>
      <c r="L56" s="65"/>
      <c r="M56" s="65"/>
      <c r="N56" s="65"/>
      <c r="O56" s="66"/>
      <c r="P56" s="24">
        <v>58.8</v>
      </c>
    </row>
    <row r="57" spans="1:16" ht="12.75">
      <c r="A57" s="22" t="s">
        <v>39</v>
      </c>
      <c r="B57" s="65">
        <v>261.08</v>
      </c>
      <c r="C57" s="65">
        <v>26.6</v>
      </c>
      <c r="D57" s="65">
        <v>-3</v>
      </c>
      <c r="E57" s="65"/>
      <c r="F57" s="65"/>
      <c r="G57" s="65"/>
      <c r="H57" s="65">
        <v>284.68</v>
      </c>
      <c r="I57" s="65">
        <v>-315</v>
      </c>
      <c r="J57" s="65"/>
      <c r="K57" s="65"/>
      <c r="L57" s="65"/>
      <c r="M57" s="65"/>
      <c r="N57" s="65"/>
      <c r="O57" s="66"/>
      <c r="P57" s="24">
        <v>-30.32</v>
      </c>
    </row>
    <row r="58" spans="1:16" ht="12.75">
      <c r="A58" s="25" t="s">
        <v>40</v>
      </c>
      <c r="B58" s="67"/>
      <c r="C58" s="67"/>
      <c r="D58" s="67"/>
      <c r="E58" s="67"/>
      <c r="F58" s="67"/>
      <c r="G58" s="67"/>
      <c r="H58" s="67"/>
      <c r="I58" s="67">
        <v>87.15</v>
      </c>
      <c r="J58" s="67"/>
      <c r="K58" s="67"/>
      <c r="L58" s="67"/>
      <c r="M58" s="67"/>
      <c r="N58" s="67"/>
      <c r="O58" s="68"/>
      <c r="P58" s="27">
        <v>87.15</v>
      </c>
    </row>
    <row r="59" spans="1:16" ht="12.75">
      <c r="A59" s="25" t="s">
        <v>41</v>
      </c>
      <c r="B59" s="67">
        <v>2883.47</v>
      </c>
      <c r="C59" s="67">
        <v>26.6</v>
      </c>
      <c r="D59" s="67">
        <v>1731.6</v>
      </c>
      <c r="E59" s="67">
        <v>15.48</v>
      </c>
      <c r="F59" s="67">
        <v>3844.8</v>
      </c>
      <c r="G59" s="67">
        <v>2128.19</v>
      </c>
      <c r="H59" s="67">
        <v>10630.14</v>
      </c>
      <c r="I59" s="67">
        <v>7957.95</v>
      </c>
      <c r="J59" s="67"/>
      <c r="K59" s="67"/>
      <c r="L59" s="67">
        <v>260.83799999999997</v>
      </c>
      <c r="M59" s="67">
        <v>23</v>
      </c>
      <c r="N59" s="67"/>
      <c r="O59" s="68"/>
      <c r="P59" s="27">
        <v>18871.928000000004</v>
      </c>
    </row>
    <row r="60" spans="1:16" ht="13.5" thickBot="1">
      <c r="A60" s="69" t="s">
        <v>42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2"/>
    </row>
    <row r="61" spans="1:16" ht="14.25" thickBot="1" thickTop="1">
      <c r="A61" s="15" t="s">
        <v>43</v>
      </c>
      <c r="B61" s="73">
        <v>2883.47</v>
      </c>
      <c r="C61" s="73">
        <v>26.6</v>
      </c>
      <c r="D61" s="73">
        <v>1731.6</v>
      </c>
      <c r="E61" s="73">
        <v>15.48</v>
      </c>
      <c r="F61" s="73">
        <v>3844.8</v>
      </c>
      <c r="G61" s="73">
        <v>2128.19</v>
      </c>
      <c r="H61" s="73">
        <v>10630.14</v>
      </c>
      <c r="I61" s="73">
        <v>7957.95</v>
      </c>
      <c r="J61" s="73"/>
      <c r="K61" s="73"/>
      <c r="L61" s="73">
        <v>260.83799999999997</v>
      </c>
      <c r="M61" s="73">
        <v>23</v>
      </c>
      <c r="N61" s="73"/>
      <c r="O61" s="74"/>
      <c r="P61" s="49">
        <v>18871.928</v>
      </c>
    </row>
    <row r="62" spans="1:16" ht="14.25" thickBot="1" thickTop="1">
      <c r="A62" s="41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3.5" thickTop="1">
      <c r="A63" s="33" t="s">
        <v>44</v>
      </c>
      <c r="B63" s="34">
        <v>-1875.75</v>
      </c>
      <c r="C63" s="34">
        <v>1073.5</v>
      </c>
      <c r="D63" s="34">
        <v>-362.1</v>
      </c>
      <c r="E63" s="34"/>
      <c r="F63" s="34"/>
      <c r="G63" s="34"/>
      <c r="H63" s="34">
        <v>-1164.35</v>
      </c>
      <c r="I63" s="34">
        <v>-1283.1</v>
      </c>
      <c r="J63" s="34"/>
      <c r="K63" s="34">
        <v>55.02</v>
      </c>
      <c r="L63" s="34">
        <v>-260.83799999999997</v>
      </c>
      <c r="M63" s="34"/>
      <c r="N63" s="34">
        <v>622.0379999999999</v>
      </c>
      <c r="O63" s="34"/>
      <c r="P63" s="35">
        <v>-2031.23</v>
      </c>
    </row>
    <row r="64" spans="1:16" ht="12.75">
      <c r="A64" s="22" t="s">
        <v>45</v>
      </c>
      <c r="B64" s="23">
        <v>-584.99</v>
      </c>
      <c r="C64" s="23"/>
      <c r="D64" s="23">
        <v>-339</v>
      </c>
      <c r="E64" s="23"/>
      <c r="F64" s="23"/>
      <c r="G64" s="23"/>
      <c r="H64" s="23">
        <v>-923.99</v>
      </c>
      <c r="I64" s="23">
        <v>-688.8</v>
      </c>
      <c r="J64" s="23"/>
      <c r="K64" s="23"/>
      <c r="L64" s="23">
        <v>-260.83799999999997</v>
      </c>
      <c r="M64" s="23"/>
      <c r="N64" s="23">
        <v>741.578</v>
      </c>
      <c r="O64" s="23"/>
      <c r="P64" s="24">
        <v>-1132.05</v>
      </c>
    </row>
    <row r="65" spans="1:16" ht="12.75">
      <c r="A65" s="22" t="s">
        <v>46</v>
      </c>
      <c r="B65" s="23">
        <v>-164.09</v>
      </c>
      <c r="C65" s="23">
        <v>75.2</v>
      </c>
      <c r="D65" s="23"/>
      <c r="E65" s="23"/>
      <c r="F65" s="23"/>
      <c r="G65" s="23"/>
      <c r="H65" s="23">
        <v>-88.89</v>
      </c>
      <c r="I65" s="23"/>
      <c r="J65" s="23"/>
      <c r="K65" s="23">
        <v>55.02</v>
      </c>
      <c r="L65" s="23"/>
      <c r="M65" s="23"/>
      <c r="N65" s="23"/>
      <c r="O65" s="23"/>
      <c r="P65" s="24">
        <v>-33.87</v>
      </c>
    </row>
    <row r="66" spans="1:16" ht="12.75">
      <c r="A66" s="22" t="s">
        <v>47</v>
      </c>
      <c r="B66" s="23">
        <v>-1126.67</v>
      </c>
      <c r="C66" s="23">
        <v>970.2</v>
      </c>
      <c r="D66" s="23"/>
      <c r="E66" s="23"/>
      <c r="F66" s="23"/>
      <c r="G66" s="23"/>
      <c r="H66" s="23">
        <v>-156.47</v>
      </c>
      <c r="I66" s="23"/>
      <c r="J66" s="23"/>
      <c r="K66" s="23"/>
      <c r="L66" s="23"/>
      <c r="M66" s="23"/>
      <c r="N66" s="23"/>
      <c r="O66" s="23"/>
      <c r="P66" s="24">
        <v>-156.47</v>
      </c>
    </row>
    <row r="67" spans="1:16" ht="12.75">
      <c r="A67" s="22" t="s">
        <v>48</v>
      </c>
      <c r="B67" s="23"/>
      <c r="C67" s="23">
        <v>28.6</v>
      </c>
      <c r="D67" s="23">
        <v>-23.1</v>
      </c>
      <c r="E67" s="23"/>
      <c r="F67" s="23"/>
      <c r="G67" s="23"/>
      <c r="H67" s="23">
        <v>5.5</v>
      </c>
      <c r="I67" s="23">
        <v>-7.35</v>
      </c>
      <c r="J67" s="23"/>
      <c r="K67" s="23"/>
      <c r="L67" s="23"/>
      <c r="M67" s="23"/>
      <c r="N67" s="23"/>
      <c r="O67" s="23"/>
      <c r="P67" s="24">
        <v>-1.85</v>
      </c>
    </row>
    <row r="68" spans="1:16" ht="12.75">
      <c r="A68" s="22" t="s">
        <v>49</v>
      </c>
      <c r="B68" s="23"/>
      <c r="C68" s="23"/>
      <c r="D68" s="23"/>
      <c r="E68" s="23"/>
      <c r="F68" s="23"/>
      <c r="G68" s="23"/>
      <c r="H68" s="23"/>
      <c r="I68" s="23">
        <v>-369.6</v>
      </c>
      <c r="J68" s="23"/>
      <c r="K68" s="23"/>
      <c r="L68" s="23"/>
      <c r="M68" s="23"/>
      <c r="N68" s="23">
        <v>-6.45</v>
      </c>
      <c r="O68" s="23"/>
      <c r="P68" s="24">
        <v>-376.05</v>
      </c>
    </row>
    <row r="69" spans="1:16" ht="13.5" thickBot="1">
      <c r="A69" s="36" t="s">
        <v>50</v>
      </c>
      <c r="B69" s="37"/>
      <c r="C69" s="37">
        <v>-0.5</v>
      </c>
      <c r="D69" s="37"/>
      <c r="E69" s="37"/>
      <c r="F69" s="37"/>
      <c r="G69" s="37"/>
      <c r="H69" s="37">
        <v>-0.5</v>
      </c>
      <c r="I69" s="37">
        <v>-217.35</v>
      </c>
      <c r="J69" s="37"/>
      <c r="K69" s="37"/>
      <c r="L69" s="37"/>
      <c r="M69" s="37"/>
      <c r="N69" s="37">
        <v>-113.09</v>
      </c>
      <c r="O69" s="37"/>
      <c r="P69" s="38">
        <v>-330.94</v>
      </c>
    </row>
    <row r="70" spans="1:16" ht="14.25" thickBot="1" thickTop="1">
      <c r="A70" s="15" t="s">
        <v>51</v>
      </c>
      <c r="B70" s="39">
        <v>1007.72</v>
      </c>
      <c r="C70" s="39">
        <v>1100.1</v>
      </c>
      <c r="D70" s="39">
        <v>1369.5</v>
      </c>
      <c r="E70" s="39">
        <v>15.48</v>
      </c>
      <c r="F70" s="39">
        <v>3844.8</v>
      </c>
      <c r="G70" s="39">
        <v>2128.19</v>
      </c>
      <c r="H70" s="39">
        <v>9465.79</v>
      </c>
      <c r="I70" s="39">
        <v>6674.85</v>
      </c>
      <c r="J70" s="39"/>
      <c r="K70" s="39">
        <v>55.02</v>
      </c>
      <c r="L70" s="39"/>
      <c r="M70" s="39">
        <v>23</v>
      </c>
      <c r="N70" s="39">
        <v>622.0379999999999</v>
      </c>
      <c r="O70" s="39"/>
      <c r="P70" s="49">
        <v>16840.698</v>
      </c>
    </row>
    <row r="71" spans="1:16" ht="14.25" thickBot="1" thickTop="1">
      <c r="A71" s="41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4.25" thickBot="1" thickTop="1">
      <c r="A72" s="28" t="s">
        <v>52</v>
      </c>
      <c r="B72" s="29">
        <v>1007.72</v>
      </c>
      <c r="C72" s="29">
        <v>1100.1</v>
      </c>
      <c r="D72" s="29">
        <v>1369.5</v>
      </c>
      <c r="E72" s="29">
        <v>15.48</v>
      </c>
      <c r="F72" s="29">
        <v>3844.8</v>
      </c>
      <c r="G72" s="29">
        <v>2128.19</v>
      </c>
      <c r="H72" s="29">
        <v>9465.79</v>
      </c>
      <c r="I72" s="29">
        <v>6674.85</v>
      </c>
      <c r="J72" s="29"/>
      <c r="K72" s="76">
        <v>55.02</v>
      </c>
      <c r="L72" s="29"/>
      <c r="M72" s="29">
        <v>23</v>
      </c>
      <c r="N72" s="29">
        <v>622.038</v>
      </c>
      <c r="O72" s="29"/>
      <c r="P72" s="30">
        <v>16840.698</v>
      </c>
    </row>
    <row r="73" spans="1:16" ht="13.5" thickTop="1">
      <c r="A73" s="43" t="s">
        <v>53</v>
      </c>
      <c r="B73" s="44">
        <v>268.4</v>
      </c>
      <c r="C73" s="44">
        <v>898.1</v>
      </c>
      <c r="D73" s="44">
        <v>618</v>
      </c>
      <c r="E73" s="44"/>
      <c r="F73" s="44"/>
      <c r="G73" s="44"/>
      <c r="H73" s="44">
        <v>1784.5</v>
      </c>
      <c r="I73" s="44">
        <v>1940.4</v>
      </c>
      <c r="J73" s="44"/>
      <c r="K73" s="44"/>
      <c r="L73" s="44"/>
      <c r="M73" s="44"/>
      <c r="N73" s="44">
        <v>396.89</v>
      </c>
      <c r="O73" s="44"/>
      <c r="P73" s="45">
        <v>4121.79</v>
      </c>
    </row>
    <row r="74" spans="1:16" ht="12.75">
      <c r="A74" s="22" t="s">
        <v>54</v>
      </c>
      <c r="B74" s="23"/>
      <c r="C74" s="23">
        <v>774.9</v>
      </c>
      <c r="D74" s="23">
        <v>3.9</v>
      </c>
      <c r="E74" s="23"/>
      <c r="F74" s="23"/>
      <c r="G74" s="23"/>
      <c r="H74" s="23">
        <v>778.8</v>
      </c>
      <c r="I74" s="23">
        <v>126</v>
      </c>
      <c r="J74" s="23"/>
      <c r="K74" s="23"/>
      <c r="L74" s="23"/>
      <c r="M74" s="23"/>
      <c r="N74" s="23">
        <v>69.402</v>
      </c>
      <c r="O74" s="23"/>
      <c r="P74" s="24">
        <v>974.202</v>
      </c>
    </row>
    <row r="75" spans="1:16" ht="12.75">
      <c r="A75" s="22" t="s">
        <v>55</v>
      </c>
      <c r="B75" s="23"/>
      <c r="C75" s="23"/>
      <c r="D75" s="23"/>
      <c r="E75" s="23"/>
      <c r="F75" s="23"/>
      <c r="G75" s="23"/>
      <c r="H75" s="23"/>
      <c r="I75" s="23">
        <v>141.75</v>
      </c>
      <c r="J75" s="23"/>
      <c r="K75" s="23"/>
      <c r="L75" s="23"/>
      <c r="M75" s="23"/>
      <c r="N75" s="23">
        <v>39.99</v>
      </c>
      <c r="O75" s="23"/>
      <c r="P75" s="24">
        <v>181.74</v>
      </c>
    </row>
    <row r="76" spans="1:16" ht="12.75">
      <c r="A76" s="22" t="s">
        <v>56</v>
      </c>
      <c r="B76" s="23"/>
      <c r="C76" s="23"/>
      <c r="D76" s="23"/>
      <c r="E76" s="23"/>
      <c r="F76" s="23"/>
      <c r="G76" s="23"/>
      <c r="H76" s="23"/>
      <c r="I76" s="23">
        <v>107.1</v>
      </c>
      <c r="J76" s="23"/>
      <c r="K76" s="23"/>
      <c r="L76" s="23"/>
      <c r="M76" s="23"/>
      <c r="N76" s="23"/>
      <c r="O76" s="23"/>
      <c r="P76" s="24">
        <v>107.1</v>
      </c>
    </row>
    <row r="77" spans="1:16" ht="12.75">
      <c r="A77" s="22" t="s">
        <v>57</v>
      </c>
      <c r="B77" s="23"/>
      <c r="C77" s="23"/>
      <c r="D77" s="23">
        <v>228.6</v>
      </c>
      <c r="E77" s="23"/>
      <c r="F77" s="23"/>
      <c r="G77" s="23"/>
      <c r="H77" s="23">
        <v>228.6</v>
      </c>
      <c r="I77" s="23">
        <v>19.95</v>
      </c>
      <c r="J77" s="23"/>
      <c r="K77" s="23"/>
      <c r="L77" s="23"/>
      <c r="M77" s="23"/>
      <c r="N77" s="23">
        <v>31.733999999999998</v>
      </c>
      <c r="O77" s="23"/>
      <c r="P77" s="24">
        <v>280.284</v>
      </c>
    </row>
    <row r="78" spans="1:16" ht="12.75">
      <c r="A78" s="22" t="s">
        <v>58</v>
      </c>
      <c r="B78" s="23">
        <v>25.01</v>
      </c>
      <c r="C78" s="23"/>
      <c r="D78" s="23">
        <v>77.4</v>
      </c>
      <c r="E78" s="23"/>
      <c r="F78" s="23"/>
      <c r="G78" s="23"/>
      <c r="H78" s="23">
        <v>102.41</v>
      </c>
      <c r="I78" s="23">
        <v>1003.8</v>
      </c>
      <c r="J78" s="23"/>
      <c r="K78" s="23"/>
      <c r="L78" s="23"/>
      <c r="M78" s="23"/>
      <c r="N78" s="23">
        <v>55.641999999999996</v>
      </c>
      <c r="O78" s="23"/>
      <c r="P78" s="24">
        <v>1161.852</v>
      </c>
    </row>
    <row r="79" spans="1:16" ht="12.75">
      <c r="A79" s="22" t="s">
        <v>59</v>
      </c>
      <c r="B79" s="23">
        <v>12.81</v>
      </c>
      <c r="C79" s="23"/>
      <c r="D79" s="23">
        <v>90.9</v>
      </c>
      <c r="E79" s="23"/>
      <c r="F79" s="23"/>
      <c r="G79" s="23"/>
      <c r="H79" s="23">
        <v>103.71</v>
      </c>
      <c r="I79" s="23">
        <v>29.4</v>
      </c>
      <c r="J79" s="23"/>
      <c r="K79" s="23"/>
      <c r="L79" s="23"/>
      <c r="M79" s="23"/>
      <c r="N79" s="23">
        <v>11.867999999999999</v>
      </c>
      <c r="O79" s="23"/>
      <c r="P79" s="24">
        <v>144.97799999999998</v>
      </c>
    </row>
    <row r="80" spans="1:16" ht="12.75">
      <c r="A80" s="22" t="s">
        <v>60</v>
      </c>
      <c r="B80" s="23"/>
      <c r="C80" s="23"/>
      <c r="D80" s="23"/>
      <c r="E80" s="23"/>
      <c r="F80" s="23"/>
      <c r="G80" s="23"/>
      <c r="H80" s="77"/>
      <c r="I80" s="23">
        <v>67.2</v>
      </c>
      <c r="J80" s="23"/>
      <c r="K80" s="23"/>
      <c r="L80" s="23"/>
      <c r="M80" s="23"/>
      <c r="N80" s="23">
        <v>30.1</v>
      </c>
      <c r="O80" s="23"/>
      <c r="P80" s="24">
        <v>97.3</v>
      </c>
    </row>
    <row r="81" spans="1:16" ht="12.75">
      <c r="A81" s="22" t="s">
        <v>61</v>
      </c>
      <c r="B81" s="26">
        <v>230.58</v>
      </c>
      <c r="C81" s="26">
        <v>123.2</v>
      </c>
      <c r="D81" s="26">
        <v>217.2</v>
      </c>
      <c r="E81" s="26"/>
      <c r="F81" s="26"/>
      <c r="G81" s="26"/>
      <c r="H81" s="26">
        <v>570.98</v>
      </c>
      <c r="I81" s="26">
        <v>445.2</v>
      </c>
      <c r="J81" s="26"/>
      <c r="K81" s="26"/>
      <c r="L81" s="26"/>
      <c r="M81" s="26"/>
      <c r="N81" s="26">
        <v>158.154</v>
      </c>
      <c r="O81" s="26"/>
      <c r="P81" s="27">
        <v>1174.334</v>
      </c>
    </row>
    <row r="82" spans="1:16" ht="12.75">
      <c r="A82" s="46" t="s">
        <v>62</v>
      </c>
      <c r="B82" s="44">
        <v>503.86</v>
      </c>
      <c r="C82" s="44">
        <v>23.9</v>
      </c>
      <c r="D82" s="44">
        <v>28.8</v>
      </c>
      <c r="E82" s="44"/>
      <c r="F82" s="44"/>
      <c r="G82" s="44"/>
      <c r="H82" s="44">
        <v>556.56</v>
      </c>
      <c r="I82" s="44">
        <v>2644.95</v>
      </c>
      <c r="J82" s="44"/>
      <c r="K82" s="44"/>
      <c r="L82" s="44"/>
      <c r="M82" s="44"/>
      <c r="N82" s="44">
        <v>6.88</v>
      </c>
      <c r="O82" s="44"/>
      <c r="P82" s="45">
        <v>3208.39</v>
      </c>
    </row>
    <row r="83" spans="1:16" ht="12.75">
      <c r="A83" s="46" t="s">
        <v>63</v>
      </c>
      <c r="B83" s="44">
        <v>235.46</v>
      </c>
      <c r="C83" s="44">
        <v>178.1</v>
      </c>
      <c r="D83" s="44">
        <v>722.7</v>
      </c>
      <c r="E83" s="44">
        <v>15.48</v>
      </c>
      <c r="F83" s="44">
        <v>3844.8</v>
      </c>
      <c r="G83" s="44">
        <v>2128.19</v>
      </c>
      <c r="H83" s="44">
        <v>7124.73</v>
      </c>
      <c r="I83" s="44">
        <v>1745.1</v>
      </c>
      <c r="J83" s="44"/>
      <c r="K83" s="44">
        <v>55.02</v>
      </c>
      <c r="L83" s="44"/>
      <c r="M83" s="44">
        <v>23</v>
      </c>
      <c r="N83" s="44">
        <v>218.26799999999997</v>
      </c>
      <c r="O83" s="44"/>
      <c r="P83" s="45">
        <v>9166.118</v>
      </c>
    </row>
    <row r="84" spans="1:16" ht="12.75">
      <c r="A84" s="46" t="s">
        <v>64</v>
      </c>
      <c r="B84" s="44">
        <v>235.46</v>
      </c>
      <c r="C84" s="44">
        <v>178.1</v>
      </c>
      <c r="D84" s="44">
        <v>722.7</v>
      </c>
      <c r="E84" s="44">
        <v>15.48</v>
      </c>
      <c r="F84" s="44">
        <v>3844.8</v>
      </c>
      <c r="G84" s="44">
        <v>2128.19</v>
      </c>
      <c r="H84" s="44">
        <v>7124.73</v>
      </c>
      <c r="I84" s="44">
        <v>1237.95</v>
      </c>
      <c r="J84" s="44"/>
      <c r="K84" s="44">
        <v>55.02</v>
      </c>
      <c r="L84" s="44"/>
      <c r="M84" s="44">
        <v>23</v>
      </c>
      <c r="N84" s="44">
        <v>215.17199999999997</v>
      </c>
      <c r="O84" s="44"/>
      <c r="P84" s="45">
        <v>8655.872000000001</v>
      </c>
    </row>
    <row r="85" spans="1:16" ht="12.75">
      <c r="A85" s="46" t="s">
        <v>65</v>
      </c>
      <c r="B85" s="44"/>
      <c r="C85" s="44"/>
      <c r="D85" s="44"/>
      <c r="E85" s="44"/>
      <c r="F85" s="44"/>
      <c r="G85" s="44"/>
      <c r="H85" s="44"/>
      <c r="I85" s="44">
        <v>507.15</v>
      </c>
      <c r="J85" s="44"/>
      <c r="K85" s="44"/>
      <c r="L85" s="44"/>
      <c r="M85" s="44"/>
      <c r="N85" s="44">
        <v>3.0959999999999996</v>
      </c>
      <c r="O85" s="44"/>
      <c r="P85" s="45">
        <v>510.24600000000004</v>
      </c>
    </row>
    <row r="86" spans="1:16" ht="13.5" thickBot="1">
      <c r="A86" s="78" t="s">
        <v>66</v>
      </c>
      <c r="B86" s="79"/>
      <c r="C86" s="79"/>
      <c r="D86" s="79"/>
      <c r="E86" s="79"/>
      <c r="F86" s="79"/>
      <c r="G86" s="79"/>
      <c r="H86" s="79"/>
      <c r="I86" s="79">
        <v>344.4</v>
      </c>
      <c r="J86" s="79"/>
      <c r="K86" s="79"/>
      <c r="L86" s="79"/>
      <c r="M86" s="79"/>
      <c r="N86" s="79"/>
      <c r="O86" s="79"/>
      <c r="P86" s="80">
        <v>344.4</v>
      </c>
    </row>
    <row r="87" spans="1:16" ht="13.5" thickTop="1">
      <c r="A87" s="11" t="s">
        <v>67</v>
      </c>
      <c r="B87" s="20">
        <v>1382.3</v>
      </c>
      <c r="C87" s="20"/>
      <c r="D87" s="20">
        <v>1442.2</v>
      </c>
      <c r="E87" s="20"/>
      <c r="F87" s="20"/>
      <c r="G87" s="20">
        <v>165.7</v>
      </c>
      <c r="H87" s="20">
        <v>2990.2</v>
      </c>
      <c r="I87" s="20">
        <v>2600</v>
      </c>
      <c r="J87" s="20"/>
      <c r="K87" s="20"/>
      <c r="L87" s="20">
        <v>3032.8</v>
      </c>
      <c r="M87" s="20"/>
      <c r="N87" s="20"/>
      <c r="O87" s="20"/>
      <c r="P87" s="21">
        <v>8623</v>
      </c>
    </row>
    <row r="88" spans="1:16" ht="13.5" thickBot="1">
      <c r="A88" s="15" t="s">
        <v>68</v>
      </c>
      <c r="B88" s="39">
        <v>350.3</v>
      </c>
      <c r="C88" s="39"/>
      <c r="D88" s="39">
        <v>306.6</v>
      </c>
      <c r="E88" s="39"/>
      <c r="F88" s="39"/>
      <c r="G88" s="39">
        <v>5.2</v>
      </c>
      <c r="H88" s="39">
        <v>662.1</v>
      </c>
      <c r="I88" s="39">
        <v>847.4</v>
      </c>
      <c r="J88" s="39"/>
      <c r="K88" s="39"/>
      <c r="L88" s="39">
        <v>725.4</v>
      </c>
      <c r="M88" s="39"/>
      <c r="N88" s="39"/>
      <c r="O88" s="39"/>
      <c r="P88" s="49">
        <v>2234.9</v>
      </c>
    </row>
    <row r="89" spans="1:16" ht="13.5" thickTop="1">
      <c r="A89" s="11" t="s">
        <v>74</v>
      </c>
      <c r="B89" s="81">
        <v>161838</v>
      </c>
      <c r="C89" s="42" t="s">
        <v>75</v>
      </c>
      <c r="D89" s="42"/>
      <c r="E89" s="42"/>
      <c r="F89" s="42" t="s">
        <v>76</v>
      </c>
      <c r="G89" s="42"/>
      <c r="H89" s="42"/>
      <c r="I89" s="41" t="s">
        <v>77</v>
      </c>
      <c r="J89" s="41"/>
      <c r="K89" s="41"/>
      <c r="L89" s="82">
        <v>206.90240933155914</v>
      </c>
      <c r="M89" s="41" t="s">
        <v>78</v>
      </c>
      <c r="N89" s="41"/>
      <c r="O89" s="41"/>
      <c r="P89" s="83">
        <v>4.4</v>
      </c>
    </row>
    <row r="90" spans="1:16" ht="13.5" thickBot="1">
      <c r="A90" s="15" t="s">
        <v>79</v>
      </c>
      <c r="B90" s="84">
        <v>158793</v>
      </c>
      <c r="C90" s="85" t="s">
        <v>80</v>
      </c>
      <c r="D90" s="85"/>
      <c r="E90" s="86">
        <v>35.321</v>
      </c>
      <c r="F90" s="85" t="s">
        <v>81</v>
      </c>
      <c r="G90" s="87"/>
      <c r="H90" s="87">
        <v>534.2976699413947</v>
      </c>
      <c r="I90" s="85" t="s">
        <v>82</v>
      </c>
      <c r="J90" s="85"/>
      <c r="K90" s="85"/>
      <c r="L90" s="88">
        <v>244.1323858327907</v>
      </c>
      <c r="M90" s="85" t="s">
        <v>83</v>
      </c>
      <c r="N90" s="85"/>
      <c r="O90" s="85"/>
      <c r="P90" s="89">
        <v>3.2</v>
      </c>
    </row>
    <row r="91" ht="13.5" thickTop="1"/>
  </sheetData>
  <sheetProtection/>
  <mergeCells count="4">
    <mergeCell ref="A1:O1"/>
    <mergeCell ref="A2:O2"/>
    <mergeCell ref="A47:P47"/>
    <mergeCell ref="A48:P48"/>
  </mergeCells>
  <printOptions/>
  <pageMargins left="0.2" right="0.19" top="0.1968503937007874" bottom="0" header="0.11811023622047245" footer="0"/>
  <pageSetup horizontalDpi="300" verticalDpi="300" orientation="landscape" paperSize="9" scale="90" r:id="rId1"/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1"/>
    </sheetView>
  </sheetViews>
  <sheetFormatPr defaultColWidth="9.140625" defaultRowHeight="12.75"/>
  <cols>
    <col min="1" max="1" width="22.00390625" style="0" customWidth="1"/>
    <col min="2" max="13" width="9.28125" style="0" bestFit="1" customWidth="1"/>
    <col min="14" max="14" width="9.8515625" style="0" bestFit="1" customWidth="1"/>
  </cols>
  <sheetData>
    <row r="1" spans="1:17" ht="12.75">
      <c r="A1" s="564" t="s">
        <v>148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3"/>
      <c r="H3" s="4"/>
      <c r="I3" s="2"/>
      <c r="J3" s="2"/>
      <c r="K3" s="5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2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23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96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1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4051</v>
      </c>
      <c r="C8" s="155"/>
      <c r="D8" s="155"/>
      <c r="E8" s="155">
        <v>7176</v>
      </c>
      <c r="F8" s="155">
        <v>5951</v>
      </c>
      <c r="G8" s="155">
        <v>13127</v>
      </c>
      <c r="H8" s="155">
        <v>203</v>
      </c>
      <c r="I8" s="155">
        <v>15506</v>
      </c>
      <c r="J8" s="155">
        <v>12258</v>
      </c>
      <c r="K8" s="155">
        <v>2831</v>
      </c>
      <c r="L8" s="155">
        <v>34</v>
      </c>
      <c r="M8" s="155"/>
      <c r="N8" s="155">
        <v>10289</v>
      </c>
      <c r="O8" s="155">
        <v>60</v>
      </c>
      <c r="P8" s="155"/>
      <c r="Q8" s="156"/>
    </row>
    <row r="9" spans="1:17" ht="12.75">
      <c r="A9" s="103" t="s">
        <v>36</v>
      </c>
      <c r="B9" s="23">
        <v>826</v>
      </c>
      <c r="C9" s="23"/>
      <c r="D9" s="23"/>
      <c r="E9" s="23"/>
      <c r="F9" s="23"/>
      <c r="G9" s="23"/>
      <c r="H9" s="23"/>
      <c r="I9" s="23"/>
      <c r="J9" s="23"/>
      <c r="K9" s="23">
        <v>11862</v>
      </c>
      <c r="L9" s="23"/>
      <c r="M9" s="23"/>
      <c r="N9" s="23"/>
      <c r="O9" s="23"/>
      <c r="P9" s="23">
        <v>1044</v>
      </c>
      <c r="Q9" s="104"/>
    </row>
    <row r="10" spans="1:17" ht="12.75">
      <c r="A10" s="103" t="s">
        <v>37</v>
      </c>
      <c r="B10" s="23">
        <v>2</v>
      </c>
      <c r="C10" s="23"/>
      <c r="D10" s="23"/>
      <c r="E10" s="23">
        <v>131</v>
      </c>
      <c r="F10" s="23"/>
      <c r="G10" s="23">
        <v>131</v>
      </c>
      <c r="H10" s="23"/>
      <c r="I10" s="23"/>
      <c r="J10" s="23"/>
      <c r="K10" s="23">
        <v>54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43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23</v>
      </c>
      <c r="C12" s="23">
        <v>-13</v>
      </c>
      <c r="D12" s="23"/>
      <c r="E12" s="23">
        <v>886</v>
      </c>
      <c r="F12" s="23"/>
      <c r="G12" s="23">
        <v>886</v>
      </c>
      <c r="H12" s="23"/>
      <c r="I12" s="23"/>
      <c r="J12" s="23"/>
      <c r="K12" s="23">
        <v>375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-242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4898</v>
      </c>
      <c r="C14" s="26">
        <v>-13</v>
      </c>
      <c r="D14" s="26">
        <v>0</v>
      </c>
      <c r="E14" s="26">
        <v>7931</v>
      </c>
      <c r="F14" s="26">
        <v>5951</v>
      </c>
      <c r="G14" s="26">
        <v>13882</v>
      </c>
      <c r="H14" s="26">
        <v>203</v>
      </c>
      <c r="I14" s="26">
        <v>15506</v>
      </c>
      <c r="J14" s="26">
        <v>12258</v>
      </c>
      <c r="K14" s="26">
        <v>14729</v>
      </c>
      <c r="L14" s="26">
        <v>34</v>
      </c>
      <c r="M14" s="26"/>
      <c r="N14" s="26">
        <v>10289</v>
      </c>
      <c r="O14" s="26">
        <v>60</v>
      </c>
      <c r="P14" s="26">
        <v>1044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67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4898</v>
      </c>
      <c r="C16" s="158">
        <v>-13</v>
      </c>
      <c r="D16" s="158">
        <v>0</v>
      </c>
      <c r="E16" s="158">
        <v>7931</v>
      </c>
      <c r="F16" s="158">
        <v>5951</v>
      </c>
      <c r="G16" s="158">
        <v>13882</v>
      </c>
      <c r="H16" s="158">
        <v>203</v>
      </c>
      <c r="I16" s="158">
        <v>15506</v>
      </c>
      <c r="J16" s="158">
        <v>12258</v>
      </c>
      <c r="K16" s="158">
        <v>14796</v>
      </c>
      <c r="L16" s="158">
        <v>34</v>
      </c>
      <c r="M16" s="158"/>
      <c r="N16" s="158">
        <v>10289</v>
      </c>
      <c r="O16" s="158">
        <v>60</v>
      </c>
      <c r="P16" s="158">
        <v>1044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-3953</v>
      </c>
      <c r="C18" s="161">
        <v>2216</v>
      </c>
      <c r="D18" s="161">
        <v>31</v>
      </c>
      <c r="E18" s="161">
        <v>-17</v>
      </c>
      <c r="F18" s="161">
        <v>-5951</v>
      </c>
      <c r="G18" s="161">
        <v>-5968</v>
      </c>
      <c r="H18" s="161"/>
      <c r="I18" s="161"/>
      <c r="J18" s="161"/>
      <c r="K18" s="161">
        <v>-2858</v>
      </c>
      <c r="L18" s="161">
        <v>0</v>
      </c>
      <c r="M18" s="161">
        <v>140</v>
      </c>
      <c r="N18" s="161">
        <v>-10289</v>
      </c>
      <c r="O18" s="161"/>
      <c r="P18" s="161">
        <v>18361</v>
      </c>
      <c r="Q18" s="162"/>
    </row>
    <row r="19" spans="1:17" ht="12.75">
      <c r="A19" s="103" t="s">
        <v>45</v>
      </c>
      <c r="B19" s="23">
        <v>-877</v>
      </c>
      <c r="C19" s="23"/>
      <c r="D19" s="23"/>
      <c r="E19" s="23"/>
      <c r="F19" s="23">
        <v>-5951</v>
      </c>
      <c r="G19" s="23">
        <v>-5951</v>
      </c>
      <c r="H19" s="23"/>
      <c r="I19" s="23"/>
      <c r="J19" s="23"/>
      <c r="K19" s="23">
        <v>-1535</v>
      </c>
      <c r="L19" s="23"/>
      <c r="M19" s="23"/>
      <c r="N19" s="23">
        <v>-10289</v>
      </c>
      <c r="O19" s="23"/>
      <c r="P19" s="23">
        <v>22522</v>
      </c>
      <c r="Q19" s="104"/>
    </row>
    <row r="20" spans="1:17" ht="12.75">
      <c r="A20" s="103" t="s">
        <v>46</v>
      </c>
      <c r="B20" s="23">
        <v>-275</v>
      </c>
      <c r="C20" s="23">
        <v>173</v>
      </c>
      <c r="D20" s="23"/>
      <c r="E20" s="23"/>
      <c r="F20" s="23"/>
      <c r="G20" s="23"/>
      <c r="H20" s="23"/>
      <c r="I20" s="23"/>
      <c r="J20" s="23"/>
      <c r="K20" s="23">
        <v>-10</v>
      </c>
      <c r="L20" s="23"/>
      <c r="M20" s="23">
        <v>140</v>
      </c>
      <c r="N20" s="23"/>
      <c r="O20" s="23"/>
      <c r="P20" s="23"/>
      <c r="Q20" s="104"/>
    </row>
    <row r="21" spans="1:17" ht="12.75">
      <c r="A21" s="103" t="s">
        <v>47</v>
      </c>
      <c r="B21" s="23">
        <v>-2801</v>
      </c>
      <c r="C21" s="23">
        <v>2058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-15</v>
      </c>
      <c r="D22" s="23">
        <v>33</v>
      </c>
      <c r="E22" s="23">
        <v>-17</v>
      </c>
      <c r="F22" s="23"/>
      <c r="G22" s="23">
        <v>-17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-804</v>
      </c>
      <c r="L23" s="23"/>
      <c r="M23" s="23"/>
      <c r="N23" s="23"/>
      <c r="O23" s="23"/>
      <c r="P23" s="23">
        <v>-258</v>
      </c>
      <c r="Q23" s="104"/>
    </row>
    <row r="24" spans="1:17" ht="13.5" thickBot="1">
      <c r="A24" s="103" t="s">
        <v>50</v>
      </c>
      <c r="B24" s="23"/>
      <c r="C24" s="23"/>
      <c r="D24" s="23">
        <v>-2</v>
      </c>
      <c r="E24" s="23"/>
      <c r="F24" s="23"/>
      <c r="G24" s="23"/>
      <c r="H24" s="23"/>
      <c r="I24" s="23"/>
      <c r="J24" s="23"/>
      <c r="K24" s="23">
        <v>-506</v>
      </c>
      <c r="L24" s="23"/>
      <c r="M24" s="23"/>
      <c r="N24" s="23"/>
      <c r="O24" s="23"/>
      <c r="P24" s="23">
        <v>-3903</v>
      </c>
      <c r="Q24" s="104"/>
    </row>
    <row r="25" spans="1:17" ht="13.5" thickBot="1">
      <c r="A25" s="157" t="s">
        <v>51</v>
      </c>
      <c r="B25" s="158">
        <v>945</v>
      </c>
      <c r="C25" s="158">
        <v>2203</v>
      </c>
      <c r="D25" s="158">
        <v>31</v>
      </c>
      <c r="E25" s="158">
        <v>7914</v>
      </c>
      <c r="F25" s="158">
        <v>0</v>
      </c>
      <c r="G25" s="158">
        <v>7914</v>
      </c>
      <c r="H25" s="158">
        <v>203</v>
      </c>
      <c r="I25" s="158">
        <v>15506</v>
      </c>
      <c r="J25" s="158">
        <v>12258</v>
      </c>
      <c r="K25" s="158">
        <v>11938</v>
      </c>
      <c r="L25" s="158">
        <v>34</v>
      </c>
      <c r="M25" s="158">
        <v>140</v>
      </c>
      <c r="N25" s="158">
        <v>0</v>
      </c>
      <c r="O25" s="158">
        <v>60</v>
      </c>
      <c r="P25" s="158">
        <v>19405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945</v>
      </c>
      <c r="C27" s="161">
        <v>2203</v>
      </c>
      <c r="D27" s="161">
        <v>31</v>
      </c>
      <c r="E27" s="161">
        <v>7914</v>
      </c>
      <c r="F27" s="161"/>
      <c r="G27" s="161">
        <v>7914</v>
      </c>
      <c r="H27" s="161">
        <v>203</v>
      </c>
      <c r="I27" s="161">
        <v>15506</v>
      </c>
      <c r="J27" s="161">
        <v>12258</v>
      </c>
      <c r="K27" s="161">
        <v>11938</v>
      </c>
      <c r="L27" s="161">
        <v>34</v>
      </c>
      <c r="M27" s="161">
        <v>140</v>
      </c>
      <c r="N27" s="161"/>
      <c r="O27" s="161">
        <v>60</v>
      </c>
      <c r="P27" s="161">
        <v>19405</v>
      </c>
      <c r="Q27" s="162"/>
    </row>
    <row r="28" spans="1:17" ht="12.75">
      <c r="A28" s="165" t="s">
        <v>53</v>
      </c>
      <c r="B28" s="166">
        <v>433</v>
      </c>
      <c r="C28" s="166">
        <v>2058</v>
      </c>
      <c r="D28" s="166"/>
      <c r="E28" s="166">
        <v>3668</v>
      </c>
      <c r="F28" s="166"/>
      <c r="G28" s="166">
        <v>3668</v>
      </c>
      <c r="H28" s="166"/>
      <c r="I28" s="166"/>
      <c r="J28" s="166"/>
      <c r="K28" s="166">
        <v>3650</v>
      </c>
      <c r="L28" s="166">
        <v>34</v>
      </c>
      <c r="M28" s="166"/>
      <c r="N28" s="166"/>
      <c r="O28" s="166"/>
      <c r="P28" s="166">
        <v>12280</v>
      </c>
      <c r="Q28" s="167"/>
    </row>
    <row r="29" spans="1:17" ht="12.75">
      <c r="A29" s="103" t="s">
        <v>54</v>
      </c>
      <c r="B29" s="23"/>
      <c r="C29" s="23">
        <v>1882</v>
      </c>
      <c r="D29" s="23"/>
      <c r="E29" s="23">
        <v>1</v>
      </c>
      <c r="F29" s="23"/>
      <c r="G29" s="23">
        <v>1</v>
      </c>
      <c r="H29" s="23"/>
      <c r="I29" s="23"/>
      <c r="J29" s="23"/>
      <c r="K29" s="23">
        <v>346</v>
      </c>
      <c r="L29" s="23"/>
      <c r="M29" s="23"/>
      <c r="N29" s="23"/>
      <c r="O29" s="23"/>
      <c r="P29" s="23">
        <v>1647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351</v>
      </c>
      <c r="L30" s="23"/>
      <c r="M30" s="23"/>
      <c r="N30" s="23"/>
      <c r="O30" s="23"/>
      <c r="P30" s="23">
        <v>1378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232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586</v>
      </c>
      <c r="F32" s="23"/>
      <c r="G32" s="23">
        <v>586</v>
      </c>
      <c r="H32" s="23"/>
      <c r="I32" s="23"/>
      <c r="J32" s="23"/>
      <c r="K32" s="23">
        <v>158</v>
      </c>
      <c r="L32" s="23"/>
      <c r="M32" s="23"/>
      <c r="N32" s="23"/>
      <c r="O32" s="23"/>
      <c r="P32" s="23">
        <v>475</v>
      </c>
      <c r="Q32" s="104"/>
    </row>
    <row r="33" spans="1:17" ht="12.75">
      <c r="A33" s="103" t="s">
        <v>58</v>
      </c>
      <c r="B33" s="23">
        <v>80</v>
      </c>
      <c r="C33" s="23"/>
      <c r="D33" s="23"/>
      <c r="E33" s="23">
        <v>732</v>
      </c>
      <c r="F33" s="23"/>
      <c r="G33" s="23">
        <v>732</v>
      </c>
      <c r="H33" s="23"/>
      <c r="I33" s="23"/>
      <c r="J33" s="23"/>
      <c r="K33" s="23">
        <v>1300</v>
      </c>
      <c r="L33" s="23">
        <v>34</v>
      </c>
      <c r="M33" s="23"/>
      <c r="N33" s="23"/>
      <c r="O33" s="23"/>
      <c r="P33" s="23">
        <v>1972</v>
      </c>
      <c r="Q33" s="104"/>
    </row>
    <row r="34" spans="1:17" ht="12.75">
      <c r="A34" s="103" t="s">
        <v>59</v>
      </c>
      <c r="B34" s="23">
        <v>68</v>
      </c>
      <c r="C34" s="23"/>
      <c r="D34" s="23"/>
      <c r="E34" s="23">
        <v>689</v>
      </c>
      <c r="F34" s="23"/>
      <c r="G34" s="23">
        <v>689</v>
      </c>
      <c r="H34" s="23"/>
      <c r="I34" s="23"/>
      <c r="J34" s="23"/>
      <c r="K34" s="23">
        <v>165</v>
      </c>
      <c r="L34" s="23"/>
      <c r="M34" s="23"/>
      <c r="N34" s="23"/>
      <c r="O34" s="23"/>
      <c r="P34" s="23">
        <v>283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160</v>
      </c>
      <c r="L35" s="23"/>
      <c r="M35" s="23"/>
      <c r="N35" s="23"/>
      <c r="O35" s="23"/>
      <c r="P35" s="23">
        <v>1359</v>
      </c>
      <c r="Q35" s="104"/>
    </row>
    <row r="36" spans="1:17" ht="12.75">
      <c r="A36" s="103" t="s">
        <v>61</v>
      </c>
      <c r="B36" s="23">
        <v>285</v>
      </c>
      <c r="C36" s="23">
        <v>176</v>
      </c>
      <c r="D36" s="23"/>
      <c r="E36" s="23">
        <v>1660</v>
      </c>
      <c r="F36" s="23"/>
      <c r="G36" s="23">
        <v>1660</v>
      </c>
      <c r="H36" s="23"/>
      <c r="I36" s="23"/>
      <c r="J36" s="23"/>
      <c r="K36" s="23">
        <v>938</v>
      </c>
      <c r="L36" s="23">
        <v>0</v>
      </c>
      <c r="M36" s="23"/>
      <c r="N36" s="23"/>
      <c r="O36" s="23"/>
      <c r="P36" s="23">
        <v>5166</v>
      </c>
      <c r="Q36" s="104"/>
    </row>
    <row r="37" spans="1:17" ht="12.75">
      <c r="A37" s="168" t="s">
        <v>62</v>
      </c>
      <c r="B37" s="169">
        <v>231</v>
      </c>
      <c r="C37" s="169">
        <v>2</v>
      </c>
      <c r="D37" s="169"/>
      <c r="E37" s="169">
        <v>241</v>
      </c>
      <c r="F37" s="169"/>
      <c r="G37" s="169">
        <v>241</v>
      </c>
      <c r="H37" s="169"/>
      <c r="I37" s="169"/>
      <c r="J37" s="169"/>
      <c r="K37" s="169">
        <v>4766</v>
      </c>
      <c r="L37" s="169"/>
      <c r="M37" s="169"/>
      <c r="N37" s="169"/>
      <c r="O37" s="169"/>
      <c r="P37" s="169">
        <v>153</v>
      </c>
      <c r="Q37" s="170"/>
    </row>
    <row r="38" spans="1:17" ht="12.75">
      <c r="A38" s="168" t="s">
        <v>63</v>
      </c>
      <c r="B38" s="169">
        <v>281</v>
      </c>
      <c r="C38" s="169">
        <v>143</v>
      </c>
      <c r="D38" s="169">
        <v>31</v>
      </c>
      <c r="E38" s="169">
        <v>4005</v>
      </c>
      <c r="F38" s="169"/>
      <c r="G38" s="169">
        <v>4005</v>
      </c>
      <c r="H38" s="169">
        <v>203</v>
      </c>
      <c r="I38" s="169">
        <v>15506</v>
      </c>
      <c r="J38" s="169">
        <v>12258</v>
      </c>
      <c r="K38" s="169">
        <v>2940</v>
      </c>
      <c r="L38" s="169"/>
      <c r="M38" s="169">
        <v>140</v>
      </c>
      <c r="N38" s="169"/>
      <c r="O38" s="169">
        <v>60</v>
      </c>
      <c r="P38" s="169">
        <v>6972</v>
      </c>
      <c r="Q38" s="170"/>
    </row>
    <row r="39" spans="1:17" ht="12.75">
      <c r="A39" s="168" t="s">
        <v>64</v>
      </c>
      <c r="B39" s="169">
        <v>281</v>
      </c>
      <c r="C39" s="169">
        <v>143</v>
      </c>
      <c r="D39" s="169">
        <v>31</v>
      </c>
      <c r="E39" s="169">
        <v>4005</v>
      </c>
      <c r="F39" s="169"/>
      <c r="G39" s="169">
        <v>4005</v>
      </c>
      <c r="H39" s="169">
        <v>203</v>
      </c>
      <c r="I39" s="169">
        <v>15506</v>
      </c>
      <c r="J39" s="169">
        <v>12258</v>
      </c>
      <c r="K39" s="169">
        <v>2193</v>
      </c>
      <c r="L39" s="169"/>
      <c r="M39" s="169">
        <v>140</v>
      </c>
      <c r="N39" s="169"/>
      <c r="O39" s="169">
        <v>60</v>
      </c>
      <c r="P39" s="169">
        <v>6823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747</v>
      </c>
      <c r="L40" s="169"/>
      <c r="M40" s="169"/>
      <c r="N40" s="169"/>
      <c r="O40" s="169"/>
      <c r="P40" s="169">
        <v>149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582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1066.7</v>
      </c>
      <c r="C42" s="119"/>
      <c r="D42" s="119"/>
      <c r="E42" s="119">
        <v>5371.3</v>
      </c>
      <c r="F42" s="119"/>
      <c r="G42" s="119">
        <v>5371.3</v>
      </c>
      <c r="H42" s="119"/>
      <c r="I42" s="119"/>
      <c r="J42" s="119">
        <v>144.5</v>
      </c>
      <c r="K42" s="119">
        <v>5650.5</v>
      </c>
      <c r="L42" s="119"/>
      <c r="M42" s="119"/>
      <c r="N42" s="119">
        <v>10288.9</v>
      </c>
      <c r="O42" s="119"/>
      <c r="P42" s="119">
        <v>22521.9</v>
      </c>
      <c r="Q42" s="120"/>
    </row>
    <row r="43" spans="1:17" ht="13.5" thickBot="1">
      <c r="A43" s="97" t="s">
        <v>68</v>
      </c>
      <c r="B43" s="121">
        <v>323.3</v>
      </c>
      <c r="C43" s="121"/>
      <c r="D43" s="121"/>
      <c r="E43" s="121">
        <v>1069.1</v>
      </c>
      <c r="F43" s="121"/>
      <c r="G43" s="121">
        <v>1069.1</v>
      </c>
      <c r="H43" s="121"/>
      <c r="I43" s="121"/>
      <c r="J43" s="121">
        <v>12.4</v>
      </c>
      <c r="K43" s="121">
        <v>1583.1</v>
      </c>
      <c r="L43" s="121"/>
      <c r="M43" s="121"/>
      <c r="N43" s="121">
        <v>2130.8</v>
      </c>
      <c r="O43" s="121"/>
      <c r="P43" s="121">
        <v>5118.7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148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2471.11</v>
      </c>
      <c r="C53" s="175"/>
      <c r="D53" s="175">
        <v>3343</v>
      </c>
      <c r="E53" s="175">
        <v>87.29</v>
      </c>
      <c r="F53" s="175">
        <v>4651.8</v>
      </c>
      <c r="G53" s="175">
        <v>2819.34</v>
      </c>
      <c r="H53" s="175">
        <v>13372.54</v>
      </c>
      <c r="I53" s="175">
        <v>2972.55</v>
      </c>
      <c r="J53" s="175">
        <v>30.94</v>
      </c>
      <c r="K53" s="175"/>
      <c r="L53" s="175">
        <v>884.8539999999999</v>
      </c>
      <c r="M53" s="175">
        <v>60</v>
      </c>
      <c r="N53" s="175"/>
      <c r="O53" s="176"/>
      <c r="P53" s="177">
        <v>17320.884000000002</v>
      </c>
      <c r="Q53" s="4"/>
    </row>
    <row r="54" spans="1:17" ht="12.75">
      <c r="A54" s="103" t="s">
        <v>36</v>
      </c>
      <c r="B54" s="65">
        <v>503.86</v>
      </c>
      <c r="C54" s="65"/>
      <c r="D54" s="65"/>
      <c r="E54" s="65"/>
      <c r="F54" s="65"/>
      <c r="G54" s="65"/>
      <c r="H54" s="65">
        <v>503.86</v>
      </c>
      <c r="I54" s="65">
        <v>12455.1</v>
      </c>
      <c r="J54" s="65"/>
      <c r="K54" s="65"/>
      <c r="L54" s="65"/>
      <c r="M54" s="66"/>
      <c r="N54" s="23">
        <v>89.78399999999999</v>
      </c>
      <c r="O54" s="66"/>
      <c r="P54" s="104">
        <v>13048.744</v>
      </c>
      <c r="Q54" s="4"/>
    </row>
    <row r="55" spans="1:17" ht="12.75">
      <c r="A55" s="103" t="s">
        <v>37</v>
      </c>
      <c r="B55" s="65">
        <v>1.22</v>
      </c>
      <c r="C55" s="65"/>
      <c r="D55" s="65">
        <v>39.3</v>
      </c>
      <c r="E55" s="65"/>
      <c r="F55" s="65"/>
      <c r="G55" s="65"/>
      <c r="H55" s="65">
        <v>40.52</v>
      </c>
      <c r="I55" s="65">
        <v>56.7</v>
      </c>
      <c r="J55" s="65"/>
      <c r="K55" s="65"/>
      <c r="L55" s="65"/>
      <c r="M55" s="65"/>
      <c r="N55" s="65"/>
      <c r="O55" s="66"/>
      <c r="P55" s="104">
        <v>97.22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45.15</v>
      </c>
      <c r="J56" s="65"/>
      <c r="K56" s="65"/>
      <c r="L56" s="65"/>
      <c r="M56" s="65"/>
      <c r="N56" s="65"/>
      <c r="O56" s="66"/>
      <c r="P56" s="104">
        <v>45.15</v>
      </c>
      <c r="Q56" s="4"/>
    </row>
    <row r="57" spans="1:17" ht="12.75">
      <c r="A57" s="103" t="s">
        <v>39</v>
      </c>
      <c r="B57" s="65">
        <v>14.03</v>
      </c>
      <c r="C57" s="65">
        <v>-9.1</v>
      </c>
      <c r="D57" s="65">
        <v>265.8</v>
      </c>
      <c r="E57" s="65"/>
      <c r="F57" s="65"/>
      <c r="G57" s="65"/>
      <c r="H57" s="65">
        <v>270.73</v>
      </c>
      <c r="I57" s="65">
        <v>393.75</v>
      </c>
      <c r="J57" s="65"/>
      <c r="K57" s="65"/>
      <c r="L57" s="65"/>
      <c r="M57" s="65"/>
      <c r="N57" s="65"/>
      <c r="O57" s="66"/>
      <c r="P57" s="104">
        <v>664.48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-254.1</v>
      </c>
      <c r="J58" s="67"/>
      <c r="K58" s="67"/>
      <c r="L58" s="67"/>
      <c r="M58" s="67"/>
      <c r="N58" s="67"/>
      <c r="O58" s="68"/>
      <c r="P58" s="106">
        <v>-254.1</v>
      </c>
      <c r="Q58" s="4"/>
    </row>
    <row r="59" spans="1:17" ht="12.75">
      <c r="A59" s="165" t="s">
        <v>41</v>
      </c>
      <c r="B59" s="191">
        <v>2987.78</v>
      </c>
      <c r="C59" s="191">
        <v>-9.1</v>
      </c>
      <c r="D59" s="191">
        <v>3569.5</v>
      </c>
      <c r="E59" s="191">
        <v>87.29</v>
      </c>
      <c r="F59" s="191">
        <v>4651.8</v>
      </c>
      <c r="G59" s="191">
        <v>2819.34</v>
      </c>
      <c r="H59" s="191">
        <v>14106.61</v>
      </c>
      <c r="I59" s="191">
        <v>15465.45</v>
      </c>
      <c r="J59" s="191">
        <v>30.94</v>
      </c>
      <c r="K59" s="191"/>
      <c r="L59" s="191">
        <v>884.8539999999999</v>
      </c>
      <c r="M59" s="179">
        <v>60</v>
      </c>
      <c r="N59" s="191">
        <v>89.78399999999999</v>
      </c>
      <c r="O59" s="192"/>
      <c r="P59" s="167">
        <v>30637.638000000003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70.35</v>
      </c>
      <c r="J60" s="65"/>
      <c r="K60" s="65"/>
      <c r="L60" s="65"/>
      <c r="M60" s="65"/>
      <c r="N60" s="65"/>
      <c r="O60" s="66"/>
      <c r="P60" s="106">
        <v>70.35</v>
      </c>
      <c r="Q60" s="4"/>
    </row>
    <row r="61" spans="1:17" ht="13.5" thickBot="1">
      <c r="A61" s="157" t="s">
        <v>43</v>
      </c>
      <c r="B61" s="182">
        <v>2987.78</v>
      </c>
      <c r="C61" s="182">
        <v>-9.1</v>
      </c>
      <c r="D61" s="182">
        <v>3569.5</v>
      </c>
      <c r="E61" s="182">
        <v>87.29</v>
      </c>
      <c r="F61" s="182">
        <v>4651.8</v>
      </c>
      <c r="G61" s="182">
        <v>2819.34</v>
      </c>
      <c r="H61" s="182">
        <v>14106.61</v>
      </c>
      <c r="I61" s="182">
        <v>15535.8</v>
      </c>
      <c r="J61" s="182">
        <v>30.94</v>
      </c>
      <c r="K61" s="182"/>
      <c r="L61" s="182">
        <v>884.8539999999999</v>
      </c>
      <c r="M61" s="182">
        <v>60</v>
      </c>
      <c r="N61" s="182">
        <v>89.78399999999999</v>
      </c>
      <c r="O61" s="183"/>
      <c r="P61" s="159">
        <v>30707.988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-2411.33</v>
      </c>
      <c r="C63" s="161">
        <v>1514.8</v>
      </c>
      <c r="D63" s="161">
        <v>-1195.3</v>
      </c>
      <c r="E63" s="161"/>
      <c r="F63" s="161"/>
      <c r="G63" s="161"/>
      <c r="H63" s="161">
        <v>-2091.83</v>
      </c>
      <c r="I63" s="161">
        <v>-3000.9</v>
      </c>
      <c r="J63" s="161"/>
      <c r="K63" s="161">
        <v>58.8</v>
      </c>
      <c r="L63" s="161">
        <v>-884.8539999999999</v>
      </c>
      <c r="M63" s="161"/>
      <c r="N63" s="161">
        <v>1579.0459999999998</v>
      </c>
      <c r="O63" s="161"/>
      <c r="P63" s="162">
        <v>-4339.738000000001</v>
      </c>
      <c r="Q63" s="4"/>
    </row>
    <row r="64" spans="1:17" ht="12.75">
      <c r="A64" s="103" t="s">
        <v>45</v>
      </c>
      <c r="B64" s="23">
        <v>-534.97</v>
      </c>
      <c r="C64" s="23"/>
      <c r="D64" s="23">
        <v>-1190.2</v>
      </c>
      <c r="E64" s="23"/>
      <c r="F64" s="23"/>
      <c r="G64" s="23"/>
      <c r="H64" s="23">
        <v>-1725.17</v>
      </c>
      <c r="I64" s="23">
        <v>-1611.75</v>
      </c>
      <c r="J64" s="23"/>
      <c r="K64" s="23"/>
      <c r="L64" s="23">
        <v>-884.8539999999999</v>
      </c>
      <c r="M64" s="23"/>
      <c r="N64" s="23">
        <v>1936.8919999999998</v>
      </c>
      <c r="O64" s="23"/>
      <c r="P64" s="104">
        <v>-2284.8820000000005</v>
      </c>
      <c r="Q64" s="4"/>
    </row>
    <row r="65" spans="1:17" ht="12.75">
      <c r="A65" s="103" t="s">
        <v>46</v>
      </c>
      <c r="B65" s="23">
        <v>-167.75</v>
      </c>
      <c r="C65" s="23">
        <v>69.2</v>
      </c>
      <c r="D65" s="23"/>
      <c r="E65" s="23"/>
      <c r="F65" s="23"/>
      <c r="G65" s="23"/>
      <c r="H65" s="23">
        <v>-98.55</v>
      </c>
      <c r="I65" s="23">
        <v>-10.5</v>
      </c>
      <c r="J65" s="23"/>
      <c r="K65" s="23">
        <v>58.8</v>
      </c>
      <c r="L65" s="23"/>
      <c r="M65" s="23"/>
      <c r="N65" s="23"/>
      <c r="O65" s="23"/>
      <c r="P65" s="104">
        <v>-50.25</v>
      </c>
      <c r="Q65" s="4"/>
    </row>
    <row r="66" spans="1:17" ht="12.75">
      <c r="A66" s="103" t="s">
        <v>47</v>
      </c>
      <c r="B66" s="23">
        <v>-1708.61</v>
      </c>
      <c r="C66" s="23">
        <v>1440.6</v>
      </c>
      <c r="D66" s="23"/>
      <c r="E66" s="23"/>
      <c r="F66" s="23"/>
      <c r="G66" s="23"/>
      <c r="H66" s="23">
        <v>-268.01</v>
      </c>
      <c r="I66" s="23"/>
      <c r="J66" s="23"/>
      <c r="K66" s="23"/>
      <c r="L66" s="23"/>
      <c r="M66" s="23"/>
      <c r="N66" s="23"/>
      <c r="O66" s="23"/>
      <c r="P66" s="104">
        <v>-268.01</v>
      </c>
      <c r="Q66" s="4"/>
    </row>
    <row r="67" spans="1:17" ht="12.75">
      <c r="A67" s="103" t="s">
        <v>48</v>
      </c>
      <c r="B67" s="23"/>
      <c r="C67" s="23">
        <v>6</v>
      </c>
      <c r="D67" s="23">
        <v>-5.1</v>
      </c>
      <c r="E67" s="23"/>
      <c r="F67" s="23"/>
      <c r="G67" s="23"/>
      <c r="H67" s="23">
        <v>0.9</v>
      </c>
      <c r="I67" s="23">
        <v>-3.15</v>
      </c>
      <c r="J67" s="23"/>
      <c r="K67" s="23"/>
      <c r="L67" s="23"/>
      <c r="M67" s="23"/>
      <c r="N67" s="23"/>
      <c r="O67" s="23"/>
      <c r="P67" s="104">
        <v>-2.25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-844.2</v>
      </c>
      <c r="J68" s="23"/>
      <c r="K68" s="23"/>
      <c r="L68" s="23"/>
      <c r="M68" s="23"/>
      <c r="N68" s="23">
        <v>-22.188</v>
      </c>
      <c r="O68" s="23"/>
      <c r="P68" s="104">
        <v>-866.388</v>
      </c>
      <c r="Q68" s="4"/>
    </row>
    <row r="69" spans="1:17" ht="13.5" thickBot="1">
      <c r="A69" s="103" t="s">
        <v>50</v>
      </c>
      <c r="B69" s="23"/>
      <c r="C69" s="23">
        <v>-1</v>
      </c>
      <c r="D69" s="23"/>
      <c r="E69" s="23"/>
      <c r="F69" s="23"/>
      <c r="G69" s="23"/>
      <c r="H69" s="23">
        <v>-1</v>
      </c>
      <c r="I69" s="23">
        <v>-531.3</v>
      </c>
      <c r="J69" s="23"/>
      <c r="K69" s="23"/>
      <c r="L69" s="23"/>
      <c r="M69" s="23"/>
      <c r="N69" s="23">
        <v>-335.65799999999996</v>
      </c>
      <c r="O69" s="23"/>
      <c r="P69" s="104">
        <v>-867.9580000000001</v>
      </c>
      <c r="Q69" s="4"/>
    </row>
    <row r="70" spans="1:17" ht="13.5" thickBot="1">
      <c r="A70" s="157" t="s">
        <v>51</v>
      </c>
      <c r="B70" s="158">
        <v>576.4500000000007</v>
      </c>
      <c r="C70" s="158">
        <v>1505.7</v>
      </c>
      <c r="D70" s="158">
        <v>2374.2</v>
      </c>
      <c r="E70" s="158">
        <v>87.29</v>
      </c>
      <c r="F70" s="158">
        <v>4651.8</v>
      </c>
      <c r="G70" s="158">
        <v>2819.34</v>
      </c>
      <c r="H70" s="158">
        <v>12014.78</v>
      </c>
      <c r="I70" s="158">
        <v>12534.9</v>
      </c>
      <c r="J70" s="158">
        <v>30.94</v>
      </c>
      <c r="K70" s="158">
        <v>58.8</v>
      </c>
      <c r="L70" s="158">
        <v>0</v>
      </c>
      <c r="M70" s="158">
        <v>60</v>
      </c>
      <c r="N70" s="158">
        <v>1668.83</v>
      </c>
      <c r="O70" s="158">
        <v>0</v>
      </c>
      <c r="P70" s="159">
        <v>26368.25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576.45</v>
      </c>
      <c r="C72" s="161">
        <v>1505.7</v>
      </c>
      <c r="D72" s="161">
        <v>2374.2</v>
      </c>
      <c r="E72" s="161">
        <v>87.29</v>
      </c>
      <c r="F72" s="161">
        <v>4651.8</v>
      </c>
      <c r="G72" s="161">
        <v>2819.34</v>
      </c>
      <c r="H72" s="161">
        <v>12014.78</v>
      </c>
      <c r="I72" s="161">
        <v>12534.9</v>
      </c>
      <c r="J72" s="161">
        <v>30.94</v>
      </c>
      <c r="K72" s="161">
        <v>58.8</v>
      </c>
      <c r="L72" s="161"/>
      <c r="M72" s="161">
        <v>60</v>
      </c>
      <c r="N72" s="161">
        <v>1668.83</v>
      </c>
      <c r="O72" s="161"/>
      <c r="P72" s="162">
        <v>26368.25</v>
      </c>
      <c r="Q72" s="4"/>
    </row>
    <row r="73" spans="1:17" ht="12.75">
      <c r="A73" s="165" t="s">
        <v>53</v>
      </c>
      <c r="B73" s="166">
        <v>264.13</v>
      </c>
      <c r="C73" s="166">
        <v>1431.6</v>
      </c>
      <c r="D73" s="166">
        <v>1100.4</v>
      </c>
      <c r="E73" s="166"/>
      <c r="F73" s="166"/>
      <c r="G73" s="166"/>
      <c r="H73" s="166">
        <v>2796.13</v>
      </c>
      <c r="I73" s="166">
        <v>3832.5</v>
      </c>
      <c r="J73" s="166">
        <v>30.94</v>
      </c>
      <c r="K73" s="166"/>
      <c r="L73" s="166"/>
      <c r="M73" s="166"/>
      <c r="N73" s="166">
        <v>1056.08</v>
      </c>
      <c r="O73" s="166"/>
      <c r="P73" s="167">
        <v>7715.65</v>
      </c>
      <c r="Q73" s="4"/>
    </row>
    <row r="74" spans="1:17" ht="12.75">
      <c r="A74" s="103" t="s">
        <v>54</v>
      </c>
      <c r="B74" s="23"/>
      <c r="C74" s="23">
        <v>1317.4</v>
      </c>
      <c r="D74" s="23">
        <v>0.3</v>
      </c>
      <c r="E74" s="23"/>
      <c r="F74" s="23"/>
      <c r="G74" s="23"/>
      <c r="H74" s="23">
        <v>1317.7</v>
      </c>
      <c r="I74" s="23">
        <v>363.3</v>
      </c>
      <c r="J74" s="23"/>
      <c r="K74" s="23"/>
      <c r="L74" s="23"/>
      <c r="M74" s="23"/>
      <c r="N74" s="23">
        <v>141.642</v>
      </c>
      <c r="O74" s="23"/>
      <c r="P74" s="104">
        <v>1822.6419999999998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368.55</v>
      </c>
      <c r="J75" s="23"/>
      <c r="K75" s="23"/>
      <c r="L75" s="23"/>
      <c r="M75" s="23"/>
      <c r="N75" s="23">
        <v>118.508</v>
      </c>
      <c r="O75" s="23"/>
      <c r="P75" s="104">
        <v>487.058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243.6</v>
      </c>
      <c r="J76" s="23"/>
      <c r="K76" s="23"/>
      <c r="L76" s="23"/>
      <c r="M76" s="23"/>
      <c r="N76" s="23"/>
      <c r="O76" s="23"/>
      <c r="P76" s="104">
        <v>243.6</v>
      </c>
      <c r="Q76" s="4"/>
    </row>
    <row r="77" spans="1:17" ht="12.75">
      <c r="A77" s="103" t="s">
        <v>57</v>
      </c>
      <c r="B77" s="23"/>
      <c r="C77" s="23"/>
      <c r="D77" s="23">
        <v>175.8</v>
      </c>
      <c r="E77" s="23"/>
      <c r="F77" s="23"/>
      <c r="G77" s="23"/>
      <c r="H77" s="23">
        <v>175.8</v>
      </c>
      <c r="I77" s="23">
        <v>165.9</v>
      </c>
      <c r="J77" s="23"/>
      <c r="K77" s="23"/>
      <c r="L77" s="23"/>
      <c r="M77" s="23"/>
      <c r="N77" s="23">
        <v>40.85</v>
      </c>
      <c r="O77" s="23"/>
      <c r="P77" s="104">
        <v>382.55</v>
      </c>
      <c r="Q77" s="4"/>
    </row>
    <row r="78" spans="1:17" ht="12.75">
      <c r="A78" s="103" t="s">
        <v>58</v>
      </c>
      <c r="B78" s="23">
        <v>48.8</v>
      </c>
      <c r="C78" s="23"/>
      <c r="D78" s="23">
        <v>219.6</v>
      </c>
      <c r="E78" s="23"/>
      <c r="F78" s="23"/>
      <c r="G78" s="23"/>
      <c r="H78" s="23">
        <v>268.4</v>
      </c>
      <c r="I78" s="23">
        <v>1365</v>
      </c>
      <c r="J78" s="23">
        <v>30.94</v>
      </c>
      <c r="K78" s="23"/>
      <c r="L78" s="23"/>
      <c r="M78" s="23"/>
      <c r="N78" s="23">
        <v>169.59199999999998</v>
      </c>
      <c r="O78" s="23"/>
      <c r="P78" s="104">
        <v>1833.9320000000002</v>
      </c>
      <c r="Q78" s="4"/>
    </row>
    <row r="79" spans="1:17" ht="12.75">
      <c r="A79" s="103" t="s">
        <v>59</v>
      </c>
      <c r="B79" s="23">
        <v>41.48</v>
      </c>
      <c r="C79" s="23"/>
      <c r="D79" s="23">
        <v>206.7</v>
      </c>
      <c r="E79" s="23"/>
      <c r="F79" s="23"/>
      <c r="G79" s="23"/>
      <c r="H79" s="23">
        <v>248.18</v>
      </c>
      <c r="I79" s="23">
        <v>173.25</v>
      </c>
      <c r="J79" s="23"/>
      <c r="K79" s="23"/>
      <c r="L79" s="23"/>
      <c r="M79" s="23"/>
      <c r="N79" s="23">
        <v>24.337999999999997</v>
      </c>
      <c r="O79" s="23"/>
      <c r="P79" s="104">
        <v>445.768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168</v>
      </c>
      <c r="J80" s="23"/>
      <c r="K80" s="23"/>
      <c r="L80" s="23"/>
      <c r="M80" s="23"/>
      <c r="N80" s="23">
        <v>116.874</v>
      </c>
      <c r="O80" s="23"/>
      <c r="P80" s="104">
        <v>284.874</v>
      </c>
      <c r="Q80" s="4"/>
    </row>
    <row r="81" spans="1:17" ht="12.75">
      <c r="A81" s="103" t="s">
        <v>61</v>
      </c>
      <c r="B81" s="26">
        <v>173.85</v>
      </c>
      <c r="C81" s="26">
        <v>114.2</v>
      </c>
      <c r="D81" s="26">
        <v>498</v>
      </c>
      <c r="E81" s="26"/>
      <c r="F81" s="26"/>
      <c r="G81" s="26"/>
      <c r="H81" s="26">
        <v>786.05</v>
      </c>
      <c r="I81" s="26">
        <v>984.9</v>
      </c>
      <c r="J81" s="26"/>
      <c r="K81" s="26"/>
      <c r="L81" s="26"/>
      <c r="M81" s="26"/>
      <c r="N81" s="26">
        <v>444.27599999999995</v>
      </c>
      <c r="O81" s="26"/>
      <c r="P81" s="106">
        <v>2215.226</v>
      </c>
      <c r="Q81" s="4"/>
    </row>
    <row r="82" spans="1:17" ht="12.75">
      <c r="A82" s="168" t="s">
        <v>62</v>
      </c>
      <c r="B82" s="166">
        <v>140.91</v>
      </c>
      <c r="C82" s="166">
        <v>1.4</v>
      </c>
      <c r="D82" s="166">
        <v>72.3</v>
      </c>
      <c r="E82" s="166"/>
      <c r="F82" s="166"/>
      <c r="G82" s="166"/>
      <c r="H82" s="166">
        <v>214.61</v>
      </c>
      <c r="I82" s="166">
        <v>5004.3</v>
      </c>
      <c r="J82" s="166"/>
      <c r="K82" s="166"/>
      <c r="L82" s="166"/>
      <c r="M82" s="166"/>
      <c r="N82" s="166">
        <v>13.158</v>
      </c>
      <c r="O82" s="166"/>
      <c r="P82" s="167">
        <v>5232.068</v>
      </c>
      <c r="Q82" s="4"/>
    </row>
    <row r="83" spans="1:17" ht="12.75">
      <c r="A83" s="168" t="s">
        <v>63</v>
      </c>
      <c r="B83" s="166">
        <v>171.41</v>
      </c>
      <c r="C83" s="166">
        <v>72.7</v>
      </c>
      <c r="D83" s="166">
        <v>1201.5</v>
      </c>
      <c r="E83" s="166">
        <v>87.29</v>
      </c>
      <c r="F83" s="166">
        <v>4651.8</v>
      </c>
      <c r="G83" s="166">
        <v>2819.34</v>
      </c>
      <c r="H83" s="166">
        <v>9004.04</v>
      </c>
      <c r="I83" s="166">
        <v>3087</v>
      </c>
      <c r="J83" s="166"/>
      <c r="K83" s="166">
        <v>58.8</v>
      </c>
      <c r="L83" s="166"/>
      <c r="M83" s="166">
        <v>60</v>
      </c>
      <c r="N83" s="166">
        <v>599.5919999999999</v>
      </c>
      <c r="O83" s="166"/>
      <c r="P83" s="167">
        <v>12809.432</v>
      </c>
      <c r="Q83" s="4"/>
    </row>
    <row r="84" spans="1:17" ht="12.75">
      <c r="A84" s="168" t="s">
        <v>64</v>
      </c>
      <c r="B84" s="166">
        <v>171.41</v>
      </c>
      <c r="C84" s="166">
        <v>72.7</v>
      </c>
      <c r="D84" s="166">
        <v>1201.5</v>
      </c>
      <c r="E84" s="166">
        <v>87.29</v>
      </c>
      <c r="F84" s="166">
        <v>4651.8</v>
      </c>
      <c r="G84" s="166">
        <v>2819.34</v>
      </c>
      <c r="H84" s="166">
        <v>9004.04</v>
      </c>
      <c r="I84" s="166">
        <v>2302.65</v>
      </c>
      <c r="J84" s="166"/>
      <c r="K84" s="166">
        <v>58.8</v>
      </c>
      <c r="L84" s="166"/>
      <c r="M84" s="166">
        <v>60</v>
      </c>
      <c r="N84" s="166">
        <v>586.7779999999999</v>
      </c>
      <c r="O84" s="166"/>
      <c r="P84" s="167">
        <v>12012.268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784.35</v>
      </c>
      <c r="J85" s="166"/>
      <c r="K85" s="166"/>
      <c r="L85" s="166"/>
      <c r="M85" s="166"/>
      <c r="N85" s="166">
        <v>12.813999999999998</v>
      </c>
      <c r="O85" s="166"/>
      <c r="P85" s="167">
        <v>797.164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611.1</v>
      </c>
      <c r="J86" s="172"/>
      <c r="K86" s="172"/>
      <c r="L86" s="172"/>
      <c r="M86" s="172"/>
      <c r="N86" s="172"/>
      <c r="O86" s="172"/>
      <c r="P86" s="173">
        <v>611.1</v>
      </c>
      <c r="Q86" s="4"/>
    </row>
    <row r="87" spans="1:17" ht="12.75">
      <c r="A87" s="90" t="s">
        <v>67</v>
      </c>
      <c r="B87" s="135">
        <v>1066.7</v>
      </c>
      <c r="C87" s="135"/>
      <c r="D87" s="135">
        <v>5371.3</v>
      </c>
      <c r="E87" s="135"/>
      <c r="F87" s="135"/>
      <c r="G87" s="135">
        <v>144.5</v>
      </c>
      <c r="H87" s="135">
        <v>6582.5</v>
      </c>
      <c r="I87" s="135">
        <v>5650.5</v>
      </c>
      <c r="J87" s="135"/>
      <c r="K87" s="135"/>
      <c r="L87" s="135">
        <v>10288.9</v>
      </c>
      <c r="M87" s="135"/>
      <c r="N87" s="135"/>
      <c r="O87" s="135"/>
      <c r="P87" s="132">
        <v>22521.9</v>
      </c>
      <c r="Q87" s="4"/>
    </row>
    <row r="88" spans="1:17" ht="13.5" thickBot="1">
      <c r="A88" s="97" t="s">
        <v>68</v>
      </c>
      <c r="B88" s="117">
        <v>323.3</v>
      </c>
      <c r="C88" s="117"/>
      <c r="D88" s="117">
        <v>1069.1</v>
      </c>
      <c r="E88" s="117"/>
      <c r="F88" s="117"/>
      <c r="G88" s="117">
        <v>12.4</v>
      </c>
      <c r="H88" s="117">
        <v>1404.8</v>
      </c>
      <c r="I88" s="117">
        <v>1583.1</v>
      </c>
      <c r="J88" s="117"/>
      <c r="K88" s="117"/>
      <c r="L88" s="117">
        <v>2130.8</v>
      </c>
      <c r="M88" s="117"/>
      <c r="N88" s="117"/>
      <c r="O88" s="117"/>
      <c r="P88" s="118">
        <v>5118.7</v>
      </c>
      <c r="Q88" s="4"/>
    </row>
    <row r="89" spans="1:17" ht="12.75">
      <c r="A89" s="90" t="s">
        <v>74</v>
      </c>
      <c r="B89" s="136">
        <v>245674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149</v>
      </c>
      <c r="J89" s="138"/>
      <c r="K89" s="138"/>
      <c r="L89" s="139">
        <v>451.7114633586032</v>
      </c>
      <c r="M89" s="138" t="s">
        <v>78</v>
      </c>
      <c r="N89" s="138"/>
      <c r="O89" s="138"/>
      <c r="P89" s="140" t="s">
        <v>150</v>
      </c>
      <c r="Q89" s="2"/>
    </row>
    <row r="90" spans="1:17" ht="13.5" thickBot="1">
      <c r="A90" s="97" t="s">
        <v>79</v>
      </c>
      <c r="B90" s="141" t="s">
        <v>151</v>
      </c>
      <c r="C90" s="142" t="s">
        <v>80</v>
      </c>
      <c r="D90" s="142"/>
      <c r="E90" s="143" t="s">
        <v>152</v>
      </c>
      <c r="F90" s="142" t="s">
        <v>94</v>
      </c>
      <c r="G90" s="144" t="s">
        <v>95</v>
      </c>
      <c r="H90" s="144">
        <v>705.4442453480358</v>
      </c>
      <c r="I90" s="142" t="s">
        <v>153</v>
      </c>
      <c r="J90" s="142"/>
      <c r="K90" s="142"/>
      <c r="L90" s="145">
        <v>541.3737652193889</v>
      </c>
      <c r="M90" s="142" t="s">
        <v>83</v>
      </c>
      <c r="N90" s="142"/>
      <c r="O90" s="142"/>
      <c r="P90" s="146" t="s">
        <v>154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0"/>
    </sheetView>
  </sheetViews>
  <sheetFormatPr defaultColWidth="9.140625" defaultRowHeight="12.75"/>
  <cols>
    <col min="1" max="1" width="21.28125" style="0" customWidth="1"/>
    <col min="2" max="13" width="9.28125" style="0" bestFit="1" customWidth="1"/>
    <col min="14" max="14" width="9.8515625" style="0" bestFit="1" customWidth="1"/>
  </cols>
  <sheetData>
    <row r="1" spans="1:17" ht="12.75">
      <c r="A1" s="564" t="s">
        <v>155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2"/>
      <c r="H3" s="3"/>
      <c r="I3" s="4"/>
      <c r="J3" s="2"/>
      <c r="K3" s="2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3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156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13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0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3598</v>
      </c>
      <c r="C8" s="155"/>
      <c r="D8" s="155"/>
      <c r="E8" s="155">
        <v>8437</v>
      </c>
      <c r="F8" s="155">
        <v>6032</v>
      </c>
      <c r="G8" s="155">
        <v>14469</v>
      </c>
      <c r="H8" s="155">
        <v>558</v>
      </c>
      <c r="I8" s="155">
        <v>15765</v>
      </c>
      <c r="J8" s="155">
        <v>12839</v>
      </c>
      <c r="K8" s="155">
        <v>2330</v>
      </c>
      <c r="L8" s="155">
        <v>23</v>
      </c>
      <c r="M8" s="155"/>
      <c r="N8" s="155">
        <v>11348</v>
      </c>
      <c r="O8" s="155">
        <v>60</v>
      </c>
      <c r="P8" s="155"/>
      <c r="Q8" s="156"/>
    </row>
    <row r="9" spans="1:17" ht="12.75">
      <c r="A9" s="103" t="s">
        <v>36</v>
      </c>
      <c r="B9" s="23">
        <v>945</v>
      </c>
      <c r="C9" s="23"/>
      <c r="D9" s="23"/>
      <c r="E9" s="23"/>
      <c r="F9" s="23"/>
      <c r="G9" s="23"/>
      <c r="H9" s="23"/>
      <c r="I9" s="23"/>
      <c r="J9" s="23"/>
      <c r="K9" s="23">
        <v>13656</v>
      </c>
      <c r="L9" s="23"/>
      <c r="M9" s="23"/>
      <c r="N9" s="23"/>
      <c r="O9" s="23"/>
      <c r="P9" s="23">
        <v>1341</v>
      </c>
      <c r="Q9" s="104"/>
    </row>
    <row r="10" spans="1:17" ht="12.75">
      <c r="A10" s="103" t="s">
        <v>37</v>
      </c>
      <c r="B10" s="23">
        <v>2</v>
      </c>
      <c r="C10" s="23"/>
      <c r="D10" s="23"/>
      <c r="E10" s="23">
        <v>197</v>
      </c>
      <c r="F10" s="23"/>
      <c r="G10" s="23">
        <v>197</v>
      </c>
      <c r="H10" s="23"/>
      <c r="I10" s="23"/>
      <c r="J10" s="23"/>
      <c r="K10" s="23">
        <v>229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67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89</v>
      </c>
      <c r="C12" s="23">
        <v>17</v>
      </c>
      <c r="D12" s="23">
        <v>-3</v>
      </c>
      <c r="E12" s="23">
        <v>971</v>
      </c>
      <c r="F12" s="23"/>
      <c r="G12" s="23">
        <v>971</v>
      </c>
      <c r="H12" s="23"/>
      <c r="I12" s="23"/>
      <c r="J12" s="23"/>
      <c r="K12" s="23">
        <v>-351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-103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4630</v>
      </c>
      <c r="C14" s="26">
        <v>17</v>
      </c>
      <c r="D14" s="26">
        <v>-3</v>
      </c>
      <c r="E14" s="26">
        <v>9211</v>
      </c>
      <c r="F14" s="26">
        <v>6032</v>
      </c>
      <c r="G14" s="26">
        <v>15243</v>
      </c>
      <c r="H14" s="26">
        <v>558</v>
      </c>
      <c r="I14" s="26">
        <v>15765</v>
      </c>
      <c r="J14" s="26">
        <v>12839</v>
      </c>
      <c r="K14" s="26">
        <v>15236</v>
      </c>
      <c r="L14" s="26">
        <v>23</v>
      </c>
      <c r="M14" s="26"/>
      <c r="N14" s="26">
        <v>11348</v>
      </c>
      <c r="O14" s="26">
        <v>60</v>
      </c>
      <c r="P14" s="26">
        <v>1341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73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4630</v>
      </c>
      <c r="C16" s="158">
        <v>17</v>
      </c>
      <c r="D16" s="158">
        <v>-3</v>
      </c>
      <c r="E16" s="158">
        <v>9211</v>
      </c>
      <c r="F16" s="158">
        <v>6032</v>
      </c>
      <c r="G16" s="158">
        <v>15243</v>
      </c>
      <c r="H16" s="158">
        <v>558</v>
      </c>
      <c r="I16" s="158">
        <v>15765</v>
      </c>
      <c r="J16" s="158">
        <v>12839</v>
      </c>
      <c r="K16" s="158">
        <v>15309</v>
      </c>
      <c r="L16" s="158">
        <v>23</v>
      </c>
      <c r="M16" s="158"/>
      <c r="N16" s="158">
        <v>11348</v>
      </c>
      <c r="O16" s="158">
        <v>60</v>
      </c>
      <c r="P16" s="158">
        <v>1341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-3610</v>
      </c>
      <c r="C18" s="161">
        <v>2074</v>
      </c>
      <c r="D18" s="161">
        <v>33</v>
      </c>
      <c r="E18" s="161">
        <v>-20</v>
      </c>
      <c r="F18" s="161">
        <v>-6032</v>
      </c>
      <c r="G18" s="161">
        <v>-6052</v>
      </c>
      <c r="H18" s="161"/>
      <c r="I18" s="161"/>
      <c r="J18" s="161"/>
      <c r="K18" s="161">
        <v>-3013</v>
      </c>
      <c r="L18" s="161">
        <v>0</v>
      </c>
      <c r="M18" s="161">
        <v>130</v>
      </c>
      <c r="N18" s="161">
        <v>-11348</v>
      </c>
      <c r="O18" s="161"/>
      <c r="P18" s="161">
        <v>18736</v>
      </c>
      <c r="Q18" s="162"/>
    </row>
    <row r="19" spans="1:17" ht="12.75">
      <c r="A19" s="103" t="s">
        <v>45</v>
      </c>
      <c r="B19" s="23">
        <v>-765</v>
      </c>
      <c r="C19" s="23"/>
      <c r="D19" s="23"/>
      <c r="E19" s="23"/>
      <c r="F19" s="23">
        <v>-6032</v>
      </c>
      <c r="G19" s="23">
        <v>-6032</v>
      </c>
      <c r="H19" s="23"/>
      <c r="I19" s="23"/>
      <c r="J19" s="23"/>
      <c r="K19" s="23">
        <v>-1590</v>
      </c>
      <c r="L19" s="23"/>
      <c r="M19" s="23"/>
      <c r="N19" s="23">
        <v>-11348</v>
      </c>
      <c r="O19" s="23"/>
      <c r="P19" s="23">
        <v>23275</v>
      </c>
      <c r="Q19" s="104"/>
    </row>
    <row r="20" spans="1:17" ht="12.75">
      <c r="A20" s="103" t="s">
        <v>46</v>
      </c>
      <c r="B20" s="23">
        <v>-226</v>
      </c>
      <c r="C20" s="23">
        <v>152</v>
      </c>
      <c r="D20" s="23"/>
      <c r="E20" s="23"/>
      <c r="F20" s="23"/>
      <c r="G20" s="23"/>
      <c r="H20" s="23"/>
      <c r="I20" s="23"/>
      <c r="J20" s="23"/>
      <c r="K20" s="23">
        <v>-11</v>
      </c>
      <c r="L20" s="23"/>
      <c r="M20" s="23">
        <v>130</v>
      </c>
      <c r="N20" s="23"/>
      <c r="O20" s="23"/>
      <c r="P20" s="23"/>
      <c r="Q20" s="104"/>
    </row>
    <row r="21" spans="1:17" ht="12.75">
      <c r="A21" s="103" t="s">
        <v>47</v>
      </c>
      <c r="B21" s="23">
        <v>-2619</v>
      </c>
      <c r="C21" s="23">
        <v>1937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-15</v>
      </c>
      <c r="D22" s="23">
        <v>36</v>
      </c>
      <c r="E22" s="23">
        <v>-20</v>
      </c>
      <c r="F22" s="23"/>
      <c r="G22" s="23">
        <v>-20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-865</v>
      </c>
      <c r="L23" s="23"/>
      <c r="M23" s="23"/>
      <c r="N23" s="23"/>
      <c r="O23" s="23"/>
      <c r="P23" s="23">
        <v>-321</v>
      </c>
      <c r="Q23" s="104"/>
    </row>
    <row r="24" spans="1:17" ht="13.5" thickBot="1">
      <c r="A24" s="103" t="s">
        <v>50</v>
      </c>
      <c r="B24" s="23"/>
      <c r="C24" s="23"/>
      <c r="D24" s="23">
        <v>-3</v>
      </c>
      <c r="E24" s="23"/>
      <c r="F24" s="23"/>
      <c r="G24" s="23"/>
      <c r="H24" s="23"/>
      <c r="I24" s="23"/>
      <c r="J24" s="23"/>
      <c r="K24" s="23">
        <v>-544</v>
      </c>
      <c r="L24" s="23"/>
      <c r="M24" s="23"/>
      <c r="N24" s="23"/>
      <c r="O24" s="23"/>
      <c r="P24" s="23">
        <v>-4218</v>
      </c>
      <c r="Q24" s="104"/>
    </row>
    <row r="25" spans="1:17" ht="13.5" thickBot="1">
      <c r="A25" s="157" t="s">
        <v>51</v>
      </c>
      <c r="B25" s="158">
        <v>1020</v>
      </c>
      <c r="C25" s="158">
        <v>2091</v>
      </c>
      <c r="D25" s="158">
        <v>30</v>
      </c>
      <c r="E25" s="158">
        <v>9191</v>
      </c>
      <c r="F25" s="158">
        <v>0</v>
      </c>
      <c r="G25" s="158">
        <v>9191</v>
      </c>
      <c r="H25" s="158">
        <v>558</v>
      </c>
      <c r="I25" s="158">
        <v>15765</v>
      </c>
      <c r="J25" s="158">
        <v>12839</v>
      </c>
      <c r="K25" s="158">
        <v>12296</v>
      </c>
      <c r="L25" s="158">
        <v>23</v>
      </c>
      <c r="M25" s="158">
        <v>130</v>
      </c>
      <c r="N25" s="158">
        <v>0</v>
      </c>
      <c r="O25" s="158">
        <v>60</v>
      </c>
      <c r="P25" s="158">
        <v>20077</v>
      </c>
      <c r="Q25" s="159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1020</v>
      </c>
      <c r="C27" s="161">
        <v>2091</v>
      </c>
      <c r="D27" s="161">
        <v>30</v>
      </c>
      <c r="E27" s="161">
        <v>9191</v>
      </c>
      <c r="F27" s="161"/>
      <c r="G27" s="161">
        <v>9191</v>
      </c>
      <c r="H27" s="161">
        <v>558</v>
      </c>
      <c r="I27" s="161">
        <v>15765</v>
      </c>
      <c r="J27" s="161">
        <v>12839</v>
      </c>
      <c r="K27" s="161">
        <v>12296</v>
      </c>
      <c r="L27" s="161">
        <v>23</v>
      </c>
      <c r="M27" s="161">
        <v>130</v>
      </c>
      <c r="N27" s="161"/>
      <c r="O27" s="161">
        <v>60</v>
      </c>
      <c r="P27" s="161">
        <v>20077</v>
      </c>
      <c r="Q27" s="162"/>
    </row>
    <row r="28" spans="1:17" ht="12.75">
      <c r="A28" s="165" t="s">
        <v>53</v>
      </c>
      <c r="B28" s="166">
        <v>586</v>
      </c>
      <c r="C28" s="166">
        <v>2009</v>
      </c>
      <c r="D28" s="166"/>
      <c r="E28" s="166">
        <v>3485</v>
      </c>
      <c r="F28" s="166"/>
      <c r="G28" s="166">
        <v>3485</v>
      </c>
      <c r="H28" s="166"/>
      <c r="I28" s="166"/>
      <c r="J28" s="166"/>
      <c r="K28" s="166">
        <v>3862</v>
      </c>
      <c r="L28" s="166">
        <v>23</v>
      </c>
      <c r="M28" s="166"/>
      <c r="N28" s="166"/>
      <c r="O28" s="166"/>
      <c r="P28" s="166">
        <v>12687</v>
      </c>
      <c r="Q28" s="167"/>
    </row>
    <row r="29" spans="1:17" ht="12.75">
      <c r="A29" s="103" t="s">
        <v>54</v>
      </c>
      <c r="B29" s="23"/>
      <c r="C29" s="23">
        <v>1755</v>
      </c>
      <c r="D29" s="23"/>
      <c r="E29" s="23">
        <v>1</v>
      </c>
      <c r="F29" s="23"/>
      <c r="G29" s="23">
        <v>1</v>
      </c>
      <c r="H29" s="23"/>
      <c r="I29" s="23"/>
      <c r="J29" s="23"/>
      <c r="K29" s="23">
        <v>209</v>
      </c>
      <c r="L29" s="23"/>
      <c r="M29" s="23"/>
      <c r="N29" s="23"/>
      <c r="O29" s="23"/>
      <c r="P29" s="23">
        <v>1824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389</v>
      </c>
      <c r="L30" s="23"/>
      <c r="M30" s="23"/>
      <c r="N30" s="23"/>
      <c r="O30" s="23"/>
      <c r="P30" s="23">
        <v>1439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223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582</v>
      </c>
      <c r="F32" s="23"/>
      <c r="G32" s="23">
        <v>582</v>
      </c>
      <c r="H32" s="23"/>
      <c r="I32" s="23"/>
      <c r="J32" s="23"/>
      <c r="K32" s="23">
        <v>181</v>
      </c>
      <c r="L32" s="23"/>
      <c r="M32" s="23"/>
      <c r="N32" s="23"/>
      <c r="O32" s="23"/>
      <c r="P32" s="23">
        <v>420</v>
      </c>
      <c r="Q32" s="104"/>
    </row>
    <row r="33" spans="1:17" ht="12.75">
      <c r="A33" s="103" t="s">
        <v>58</v>
      </c>
      <c r="B33" s="23">
        <v>111</v>
      </c>
      <c r="C33" s="23"/>
      <c r="D33" s="23"/>
      <c r="E33" s="23">
        <v>772</v>
      </c>
      <c r="F33" s="23"/>
      <c r="G33" s="23">
        <v>772</v>
      </c>
      <c r="H33" s="23"/>
      <c r="I33" s="23"/>
      <c r="J33" s="23"/>
      <c r="K33" s="23">
        <v>1169</v>
      </c>
      <c r="L33" s="23">
        <v>23</v>
      </c>
      <c r="M33" s="23"/>
      <c r="N33" s="23"/>
      <c r="O33" s="23"/>
      <c r="P33" s="23">
        <v>2002</v>
      </c>
      <c r="Q33" s="104"/>
    </row>
    <row r="34" spans="1:17" ht="12.75">
      <c r="A34" s="103" t="s">
        <v>59</v>
      </c>
      <c r="B34" s="23">
        <v>72</v>
      </c>
      <c r="C34" s="23">
        <v>35</v>
      </c>
      <c r="D34" s="23"/>
      <c r="E34" s="23">
        <v>548</v>
      </c>
      <c r="F34" s="23"/>
      <c r="G34" s="23">
        <v>548</v>
      </c>
      <c r="H34" s="23"/>
      <c r="I34" s="23"/>
      <c r="J34" s="23"/>
      <c r="K34" s="23">
        <v>160</v>
      </c>
      <c r="L34" s="23"/>
      <c r="M34" s="23"/>
      <c r="N34" s="23"/>
      <c r="O34" s="23"/>
      <c r="P34" s="23">
        <v>283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170</v>
      </c>
      <c r="L35" s="23"/>
      <c r="M35" s="23"/>
      <c r="N35" s="23"/>
      <c r="O35" s="23"/>
      <c r="P35" s="23">
        <v>1519</v>
      </c>
      <c r="Q35" s="104"/>
    </row>
    <row r="36" spans="1:17" ht="12.75">
      <c r="A36" s="103" t="s">
        <v>61</v>
      </c>
      <c r="B36" s="23">
        <v>403</v>
      </c>
      <c r="C36" s="23">
        <v>219</v>
      </c>
      <c r="D36" s="23"/>
      <c r="E36" s="23">
        <v>1582</v>
      </c>
      <c r="F36" s="23"/>
      <c r="G36" s="23">
        <v>1582</v>
      </c>
      <c r="H36" s="23"/>
      <c r="I36" s="23"/>
      <c r="J36" s="23"/>
      <c r="K36" s="23">
        <v>1361</v>
      </c>
      <c r="L36" s="23">
        <v>0</v>
      </c>
      <c r="M36" s="23"/>
      <c r="N36" s="23"/>
      <c r="O36" s="23"/>
      <c r="P36" s="23">
        <v>5200</v>
      </c>
      <c r="Q36" s="104"/>
    </row>
    <row r="37" spans="1:17" ht="12.75">
      <c r="A37" s="168" t="s">
        <v>62</v>
      </c>
      <c r="B37" s="169">
        <v>243</v>
      </c>
      <c r="C37" s="169">
        <v>2</v>
      </c>
      <c r="D37" s="169"/>
      <c r="E37" s="169">
        <v>125</v>
      </c>
      <c r="F37" s="169"/>
      <c r="G37" s="169">
        <v>125</v>
      </c>
      <c r="H37" s="169"/>
      <c r="I37" s="169"/>
      <c r="J37" s="169"/>
      <c r="K37" s="169">
        <v>4791</v>
      </c>
      <c r="L37" s="169"/>
      <c r="M37" s="169"/>
      <c r="N37" s="169"/>
      <c r="O37" s="169"/>
      <c r="P37" s="169">
        <v>149</v>
      </c>
      <c r="Q37" s="170"/>
    </row>
    <row r="38" spans="1:17" ht="12.75">
      <c r="A38" s="168" t="s">
        <v>63</v>
      </c>
      <c r="B38" s="169">
        <v>191</v>
      </c>
      <c r="C38" s="169">
        <v>80</v>
      </c>
      <c r="D38" s="169">
        <v>30</v>
      </c>
      <c r="E38" s="169">
        <v>5581</v>
      </c>
      <c r="F38" s="169"/>
      <c r="G38" s="169">
        <v>5581</v>
      </c>
      <c r="H38" s="169">
        <v>558</v>
      </c>
      <c r="I38" s="169">
        <v>15765</v>
      </c>
      <c r="J38" s="169">
        <v>12839</v>
      </c>
      <c r="K38" s="169">
        <v>3141</v>
      </c>
      <c r="L38" s="169"/>
      <c r="M38" s="169">
        <v>130</v>
      </c>
      <c r="N38" s="169"/>
      <c r="O38" s="169">
        <v>60</v>
      </c>
      <c r="P38" s="169">
        <v>7241</v>
      </c>
      <c r="Q38" s="170"/>
    </row>
    <row r="39" spans="1:17" ht="12.75">
      <c r="A39" s="168" t="s">
        <v>64</v>
      </c>
      <c r="B39" s="169">
        <v>191</v>
      </c>
      <c r="C39" s="169">
        <v>80</v>
      </c>
      <c r="D39" s="169">
        <v>30</v>
      </c>
      <c r="E39" s="169">
        <v>5581</v>
      </c>
      <c r="F39" s="169"/>
      <c r="G39" s="169">
        <v>5581</v>
      </c>
      <c r="H39" s="169">
        <v>558</v>
      </c>
      <c r="I39" s="169">
        <v>15765</v>
      </c>
      <c r="J39" s="169">
        <v>12839</v>
      </c>
      <c r="K39" s="169">
        <v>2237</v>
      </c>
      <c r="L39" s="169"/>
      <c r="M39" s="169">
        <v>130</v>
      </c>
      <c r="N39" s="169"/>
      <c r="O39" s="169">
        <v>60</v>
      </c>
      <c r="P39" s="169">
        <v>7081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904</v>
      </c>
      <c r="L40" s="169"/>
      <c r="M40" s="169"/>
      <c r="N40" s="169"/>
      <c r="O40" s="169"/>
      <c r="P40" s="169">
        <v>160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502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911.7</v>
      </c>
      <c r="C42" s="119"/>
      <c r="D42" s="119"/>
      <c r="E42" s="119">
        <v>5048.6</v>
      </c>
      <c r="F42" s="119"/>
      <c r="G42" s="119">
        <v>5048.6</v>
      </c>
      <c r="H42" s="119"/>
      <c r="I42" s="119"/>
      <c r="J42" s="119">
        <v>135.7</v>
      </c>
      <c r="K42" s="119">
        <v>5831.2</v>
      </c>
      <c r="L42" s="119"/>
      <c r="M42" s="119"/>
      <c r="N42" s="119">
        <v>11348.2</v>
      </c>
      <c r="O42" s="119"/>
      <c r="P42" s="119">
        <v>23275.4</v>
      </c>
      <c r="Q42" s="120"/>
    </row>
    <row r="43" spans="1:17" ht="13.5" thickBot="1">
      <c r="A43" s="97" t="s">
        <v>68</v>
      </c>
      <c r="B43" s="121">
        <v>323.3</v>
      </c>
      <c r="C43" s="121"/>
      <c r="D43" s="121"/>
      <c r="E43" s="121">
        <v>1069.1</v>
      </c>
      <c r="F43" s="121"/>
      <c r="G43" s="121">
        <v>1069.1</v>
      </c>
      <c r="H43" s="121"/>
      <c r="I43" s="121"/>
      <c r="J43" s="121">
        <v>12.4</v>
      </c>
      <c r="K43" s="121">
        <v>1583.1</v>
      </c>
      <c r="L43" s="121"/>
      <c r="M43" s="121"/>
      <c r="N43" s="121">
        <v>2130.8</v>
      </c>
      <c r="O43" s="121"/>
      <c r="P43" s="121">
        <v>5118.7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155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2194.78</v>
      </c>
      <c r="C53" s="175"/>
      <c r="D53" s="175">
        <v>3737.5</v>
      </c>
      <c r="E53" s="175">
        <v>239.94</v>
      </c>
      <c r="F53" s="175">
        <v>4729.5</v>
      </c>
      <c r="G53" s="175">
        <v>2952.97</v>
      </c>
      <c r="H53" s="175">
        <v>13854.69</v>
      </c>
      <c r="I53" s="175">
        <v>2446.5</v>
      </c>
      <c r="J53" s="175">
        <v>20.93</v>
      </c>
      <c r="K53" s="175"/>
      <c r="L53" s="175">
        <v>975.9279999999999</v>
      </c>
      <c r="M53" s="175">
        <v>60</v>
      </c>
      <c r="N53" s="175"/>
      <c r="O53" s="176"/>
      <c r="P53" s="177">
        <v>17358.048</v>
      </c>
      <c r="Q53" s="4"/>
    </row>
    <row r="54" spans="1:17" ht="12.75">
      <c r="A54" s="103" t="s">
        <v>36</v>
      </c>
      <c r="B54" s="65">
        <v>576.45</v>
      </c>
      <c r="C54" s="65"/>
      <c r="D54" s="65"/>
      <c r="E54" s="65"/>
      <c r="F54" s="65"/>
      <c r="G54" s="65"/>
      <c r="H54" s="65">
        <v>576.45</v>
      </c>
      <c r="I54" s="65">
        <v>14338.8</v>
      </c>
      <c r="J54" s="65"/>
      <c r="K54" s="65"/>
      <c r="L54" s="65"/>
      <c r="M54" s="66"/>
      <c r="N54" s="23">
        <v>115.326</v>
      </c>
      <c r="O54" s="66"/>
      <c r="P54" s="104">
        <v>15030.576000000001</v>
      </c>
      <c r="Q54" s="4"/>
    </row>
    <row r="55" spans="1:17" ht="12.75">
      <c r="A55" s="103" t="s">
        <v>37</v>
      </c>
      <c r="B55" s="65">
        <v>1.22</v>
      </c>
      <c r="C55" s="65"/>
      <c r="D55" s="65">
        <v>59.1</v>
      </c>
      <c r="E55" s="65"/>
      <c r="F55" s="65"/>
      <c r="G55" s="65"/>
      <c r="H55" s="65">
        <v>60.32</v>
      </c>
      <c r="I55" s="65">
        <v>240.45</v>
      </c>
      <c r="J55" s="65"/>
      <c r="K55" s="65"/>
      <c r="L55" s="65"/>
      <c r="M55" s="65"/>
      <c r="N55" s="65"/>
      <c r="O55" s="66"/>
      <c r="P55" s="104">
        <v>300.77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70.35</v>
      </c>
      <c r="J56" s="65"/>
      <c r="K56" s="65"/>
      <c r="L56" s="65"/>
      <c r="M56" s="65"/>
      <c r="N56" s="65"/>
      <c r="O56" s="66"/>
      <c r="P56" s="104">
        <v>70.35</v>
      </c>
      <c r="Q56" s="4"/>
    </row>
    <row r="57" spans="1:17" ht="12.75">
      <c r="A57" s="103" t="s">
        <v>39</v>
      </c>
      <c r="B57" s="65">
        <v>54.29</v>
      </c>
      <c r="C57" s="65">
        <v>10.4</v>
      </c>
      <c r="D57" s="65">
        <v>291.3</v>
      </c>
      <c r="E57" s="65"/>
      <c r="F57" s="65"/>
      <c r="G57" s="65"/>
      <c r="H57" s="65">
        <v>355.99</v>
      </c>
      <c r="I57" s="65">
        <v>-368.55</v>
      </c>
      <c r="J57" s="65"/>
      <c r="K57" s="65"/>
      <c r="L57" s="65"/>
      <c r="M57" s="65"/>
      <c r="N57" s="65"/>
      <c r="O57" s="66"/>
      <c r="P57" s="104">
        <v>-12.56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-108.15</v>
      </c>
      <c r="J58" s="67"/>
      <c r="K58" s="67"/>
      <c r="L58" s="67"/>
      <c r="M58" s="67"/>
      <c r="N58" s="67"/>
      <c r="O58" s="68"/>
      <c r="P58" s="106">
        <v>-108.15</v>
      </c>
      <c r="Q58" s="4"/>
    </row>
    <row r="59" spans="1:17" ht="12.75">
      <c r="A59" s="178" t="s">
        <v>41</v>
      </c>
      <c r="B59" s="179">
        <v>2824.3</v>
      </c>
      <c r="C59" s="179">
        <v>10.4</v>
      </c>
      <c r="D59" s="179">
        <v>3969.7</v>
      </c>
      <c r="E59" s="179">
        <v>239.94</v>
      </c>
      <c r="F59" s="179">
        <v>4729.5</v>
      </c>
      <c r="G59" s="179">
        <v>2952.97</v>
      </c>
      <c r="H59" s="179">
        <v>14726.81</v>
      </c>
      <c r="I59" s="179">
        <v>15997.8</v>
      </c>
      <c r="J59" s="179">
        <v>20.93</v>
      </c>
      <c r="K59" s="179"/>
      <c r="L59" s="179">
        <v>975.9279999999999</v>
      </c>
      <c r="M59" s="179">
        <v>60</v>
      </c>
      <c r="N59" s="179">
        <v>115.326</v>
      </c>
      <c r="O59" s="180"/>
      <c r="P59" s="181">
        <v>31896.793999999998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76.65</v>
      </c>
      <c r="J60" s="65"/>
      <c r="K60" s="65"/>
      <c r="L60" s="65"/>
      <c r="M60" s="65"/>
      <c r="N60" s="65"/>
      <c r="O60" s="66"/>
      <c r="P60" s="106">
        <v>76.65</v>
      </c>
      <c r="Q60" s="4"/>
    </row>
    <row r="61" spans="1:17" ht="13.5" thickBot="1">
      <c r="A61" s="157" t="s">
        <v>43</v>
      </c>
      <c r="B61" s="182">
        <v>2824.3</v>
      </c>
      <c r="C61" s="182">
        <v>10.4</v>
      </c>
      <c r="D61" s="182">
        <v>3969.7</v>
      </c>
      <c r="E61" s="182">
        <v>239.94</v>
      </c>
      <c r="F61" s="182">
        <v>4729.5</v>
      </c>
      <c r="G61" s="182">
        <v>2952.97</v>
      </c>
      <c r="H61" s="182">
        <v>14726.81</v>
      </c>
      <c r="I61" s="182">
        <v>16074.45</v>
      </c>
      <c r="J61" s="182">
        <v>20.93</v>
      </c>
      <c r="K61" s="182"/>
      <c r="L61" s="182">
        <v>975.9279999999999</v>
      </c>
      <c r="M61" s="182">
        <v>60</v>
      </c>
      <c r="N61" s="182">
        <v>115.326</v>
      </c>
      <c r="O61" s="183"/>
      <c r="P61" s="159">
        <v>31973.444000000003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-2202.1</v>
      </c>
      <c r="C63" s="161">
        <v>1422.7</v>
      </c>
      <c r="D63" s="161">
        <v>-1212.4</v>
      </c>
      <c r="E63" s="161"/>
      <c r="F63" s="161"/>
      <c r="G63" s="161"/>
      <c r="H63" s="161">
        <v>-1991.8</v>
      </c>
      <c r="I63" s="161">
        <v>-3163.65</v>
      </c>
      <c r="J63" s="161"/>
      <c r="K63" s="161">
        <v>54.6</v>
      </c>
      <c r="L63" s="161">
        <v>-975.9279999999999</v>
      </c>
      <c r="M63" s="161"/>
      <c r="N63" s="161">
        <v>1611.2959999999998</v>
      </c>
      <c r="O63" s="161"/>
      <c r="P63" s="162">
        <v>-4465.482000000001</v>
      </c>
      <c r="Q63" s="4"/>
    </row>
    <row r="64" spans="1:17" ht="12.75">
      <c r="A64" s="103" t="s">
        <v>45</v>
      </c>
      <c r="B64" s="23">
        <v>-466.65</v>
      </c>
      <c r="C64" s="23"/>
      <c r="D64" s="23">
        <v>-1206.4</v>
      </c>
      <c r="E64" s="23"/>
      <c r="F64" s="23"/>
      <c r="G64" s="23"/>
      <c r="H64" s="23">
        <v>-1673.05</v>
      </c>
      <c r="I64" s="23">
        <v>-1669.5</v>
      </c>
      <c r="J64" s="23"/>
      <c r="K64" s="23"/>
      <c r="L64" s="23">
        <v>-975.9279999999999</v>
      </c>
      <c r="M64" s="23"/>
      <c r="N64" s="23">
        <v>2001.65</v>
      </c>
      <c r="O64" s="23"/>
      <c r="P64" s="104">
        <v>-2316.8280000000004</v>
      </c>
      <c r="Q64" s="4"/>
    </row>
    <row r="65" spans="1:17" ht="12.75">
      <c r="A65" s="103" t="s">
        <v>46</v>
      </c>
      <c r="B65" s="23">
        <v>-137.86</v>
      </c>
      <c r="C65" s="23">
        <v>60.8</v>
      </c>
      <c r="D65" s="23"/>
      <c r="E65" s="23"/>
      <c r="F65" s="23"/>
      <c r="G65" s="23"/>
      <c r="H65" s="23">
        <v>-77.06</v>
      </c>
      <c r="I65" s="23">
        <v>-11.55</v>
      </c>
      <c r="J65" s="23"/>
      <c r="K65" s="23">
        <v>54.6</v>
      </c>
      <c r="L65" s="23"/>
      <c r="M65" s="23"/>
      <c r="N65" s="23"/>
      <c r="O65" s="23"/>
      <c r="P65" s="104">
        <v>-34.01</v>
      </c>
      <c r="Q65" s="4"/>
    </row>
    <row r="66" spans="1:17" ht="12.75">
      <c r="A66" s="103" t="s">
        <v>47</v>
      </c>
      <c r="B66" s="23">
        <v>-1597.59</v>
      </c>
      <c r="C66" s="23">
        <v>1355.9</v>
      </c>
      <c r="D66" s="23"/>
      <c r="E66" s="23"/>
      <c r="F66" s="23"/>
      <c r="G66" s="23"/>
      <c r="H66" s="23">
        <v>-241.69</v>
      </c>
      <c r="I66" s="23"/>
      <c r="J66" s="23"/>
      <c r="K66" s="23"/>
      <c r="L66" s="23"/>
      <c r="M66" s="23"/>
      <c r="N66" s="23"/>
      <c r="O66" s="23"/>
      <c r="P66" s="104">
        <v>-241.69</v>
      </c>
      <c r="Q66" s="4"/>
    </row>
    <row r="67" spans="1:17" ht="12.75">
      <c r="A67" s="103" t="s">
        <v>48</v>
      </c>
      <c r="B67" s="23"/>
      <c r="C67" s="23">
        <v>7.5</v>
      </c>
      <c r="D67" s="23">
        <v>-6</v>
      </c>
      <c r="E67" s="23"/>
      <c r="F67" s="23"/>
      <c r="G67" s="23"/>
      <c r="H67" s="23">
        <v>1.5</v>
      </c>
      <c r="I67" s="23">
        <v>-3.15</v>
      </c>
      <c r="J67" s="23"/>
      <c r="K67" s="23"/>
      <c r="L67" s="23"/>
      <c r="M67" s="23"/>
      <c r="N67" s="23"/>
      <c r="O67" s="23"/>
      <c r="P67" s="104">
        <v>-1.65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-908.25</v>
      </c>
      <c r="J68" s="23"/>
      <c r="K68" s="23"/>
      <c r="L68" s="23"/>
      <c r="M68" s="23"/>
      <c r="N68" s="23">
        <v>-27.605999999999998</v>
      </c>
      <c r="O68" s="23"/>
      <c r="P68" s="104">
        <v>-935.856</v>
      </c>
      <c r="Q68" s="4"/>
    </row>
    <row r="69" spans="1:17" ht="13.5" thickBot="1">
      <c r="A69" s="103" t="s">
        <v>50</v>
      </c>
      <c r="B69" s="23"/>
      <c r="C69" s="23">
        <v>-1.5</v>
      </c>
      <c r="D69" s="23"/>
      <c r="E69" s="23"/>
      <c r="F69" s="23"/>
      <c r="G69" s="23"/>
      <c r="H69" s="23">
        <v>-1.5</v>
      </c>
      <c r="I69" s="23">
        <v>-571.2</v>
      </c>
      <c r="J69" s="23"/>
      <c r="K69" s="23"/>
      <c r="L69" s="23"/>
      <c r="M69" s="23"/>
      <c r="N69" s="23">
        <v>-362.748</v>
      </c>
      <c r="O69" s="23"/>
      <c r="P69" s="104">
        <v>-935.4480000000001</v>
      </c>
      <c r="Q69" s="4"/>
    </row>
    <row r="70" spans="1:17" ht="13.5" thickBot="1">
      <c r="A70" s="157" t="s">
        <v>51</v>
      </c>
      <c r="B70" s="158">
        <v>622.2</v>
      </c>
      <c r="C70" s="158">
        <v>1433.1</v>
      </c>
      <c r="D70" s="158">
        <v>2757.3</v>
      </c>
      <c r="E70" s="158">
        <v>239.94</v>
      </c>
      <c r="F70" s="158">
        <v>4729.5</v>
      </c>
      <c r="G70" s="158">
        <v>2952.97</v>
      </c>
      <c r="H70" s="158">
        <v>12735.01</v>
      </c>
      <c r="I70" s="158">
        <v>12910.8</v>
      </c>
      <c r="J70" s="158">
        <v>20.93</v>
      </c>
      <c r="K70" s="158">
        <v>54.6</v>
      </c>
      <c r="L70" s="158">
        <v>0</v>
      </c>
      <c r="M70" s="158">
        <v>60</v>
      </c>
      <c r="N70" s="158">
        <v>1726.6219999999998</v>
      </c>
      <c r="O70" s="158">
        <v>0</v>
      </c>
      <c r="P70" s="159">
        <v>27507.962000000003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622.2</v>
      </c>
      <c r="C72" s="161">
        <v>1433.1</v>
      </c>
      <c r="D72" s="161">
        <v>2757.3</v>
      </c>
      <c r="E72" s="161">
        <v>239.94</v>
      </c>
      <c r="F72" s="161">
        <v>4729.5</v>
      </c>
      <c r="G72" s="161">
        <v>2952.97</v>
      </c>
      <c r="H72" s="161">
        <v>12735.01</v>
      </c>
      <c r="I72" s="161">
        <v>12910.8</v>
      </c>
      <c r="J72" s="161">
        <v>20.93</v>
      </c>
      <c r="K72" s="161">
        <v>54.6</v>
      </c>
      <c r="L72" s="161"/>
      <c r="M72" s="161">
        <v>60</v>
      </c>
      <c r="N72" s="161">
        <v>1726.6219999999998</v>
      </c>
      <c r="O72" s="161"/>
      <c r="P72" s="162">
        <v>27507.962000000003</v>
      </c>
      <c r="Q72" s="4"/>
    </row>
    <row r="73" spans="1:17" ht="12.75">
      <c r="A73" s="165" t="s">
        <v>53</v>
      </c>
      <c r="B73" s="166">
        <v>357.46</v>
      </c>
      <c r="C73" s="166">
        <v>1384.7</v>
      </c>
      <c r="D73" s="166">
        <v>1045.5</v>
      </c>
      <c r="E73" s="166"/>
      <c r="F73" s="166"/>
      <c r="G73" s="166"/>
      <c r="H73" s="166">
        <v>2787.66</v>
      </c>
      <c r="I73" s="166">
        <v>4055.1</v>
      </c>
      <c r="J73" s="166">
        <v>20.93</v>
      </c>
      <c r="K73" s="166"/>
      <c r="L73" s="166"/>
      <c r="M73" s="166"/>
      <c r="N73" s="166">
        <v>1091.0819999999999</v>
      </c>
      <c r="O73" s="166"/>
      <c r="P73" s="167">
        <v>7954.772000000001</v>
      </c>
      <c r="Q73" s="4"/>
    </row>
    <row r="74" spans="1:17" ht="12.75">
      <c r="A74" s="103" t="s">
        <v>54</v>
      </c>
      <c r="B74" s="23"/>
      <c r="C74" s="23">
        <v>1228.5</v>
      </c>
      <c r="D74" s="23">
        <v>0.3</v>
      </c>
      <c r="E74" s="23"/>
      <c r="F74" s="23"/>
      <c r="G74" s="23"/>
      <c r="H74" s="23">
        <v>1228.8</v>
      </c>
      <c r="I74" s="23">
        <v>219.45</v>
      </c>
      <c r="J74" s="23"/>
      <c r="K74" s="23"/>
      <c r="L74" s="23"/>
      <c r="M74" s="23"/>
      <c r="N74" s="23">
        <v>156.86399999999998</v>
      </c>
      <c r="O74" s="23"/>
      <c r="P74" s="104">
        <v>1605.114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408.45</v>
      </c>
      <c r="J75" s="23"/>
      <c r="K75" s="23"/>
      <c r="L75" s="23"/>
      <c r="M75" s="23"/>
      <c r="N75" s="23">
        <v>123.75399999999999</v>
      </c>
      <c r="O75" s="23"/>
      <c r="P75" s="104">
        <v>532.2040000000001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234.15</v>
      </c>
      <c r="J76" s="23"/>
      <c r="K76" s="23"/>
      <c r="L76" s="23"/>
      <c r="M76" s="23"/>
      <c r="N76" s="23"/>
      <c r="O76" s="23"/>
      <c r="P76" s="104">
        <v>234.15</v>
      </c>
      <c r="Q76" s="4"/>
    </row>
    <row r="77" spans="1:17" ht="12.75">
      <c r="A77" s="103" t="s">
        <v>57</v>
      </c>
      <c r="B77" s="23"/>
      <c r="C77" s="23"/>
      <c r="D77" s="23">
        <v>174.6</v>
      </c>
      <c r="E77" s="23"/>
      <c r="F77" s="23"/>
      <c r="G77" s="23"/>
      <c r="H77" s="23">
        <v>174.6</v>
      </c>
      <c r="I77" s="23">
        <v>190.05</v>
      </c>
      <c r="J77" s="23"/>
      <c r="K77" s="23"/>
      <c r="L77" s="23"/>
      <c r="M77" s="23"/>
      <c r="N77" s="23">
        <v>36.12</v>
      </c>
      <c r="O77" s="23"/>
      <c r="P77" s="104">
        <v>400.77</v>
      </c>
      <c r="Q77" s="4"/>
    </row>
    <row r="78" spans="1:17" ht="12.75">
      <c r="A78" s="103" t="s">
        <v>58</v>
      </c>
      <c r="B78" s="23">
        <v>67.71</v>
      </c>
      <c r="C78" s="23"/>
      <c r="D78" s="23">
        <v>231.6</v>
      </c>
      <c r="E78" s="23"/>
      <c r="F78" s="23"/>
      <c r="G78" s="23"/>
      <c r="H78" s="23">
        <v>299.31</v>
      </c>
      <c r="I78" s="23">
        <v>1227.45</v>
      </c>
      <c r="J78" s="23">
        <v>20.93</v>
      </c>
      <c r="K78" s="23"/>
      <c r="L78" s="23"/>
      <c r="M78" s="23"/>
      <c r="N78" s="23">
        <v>172.172</v>
      </c>
      <c r="O78" s="23"/>
      <c r="P78" s="104">
        <v>1719.862</v>
      </c>
      <c r="Q78" s="4"/>
    </row>
    <row r="79" spans="1:17" ht="12.75">
      <c r="A79" s="103" t="s">
        <v>59</v>
      </c>
      <c r="B79" s="23">
        <v>43.92</v>
      </c>
      <c r="C79" s="23">
        <v>24.5</v>
      </c>
      <c r="D79" s="23">
        <v>164.4</v>
      </c>
      <c r="E79" s="23"/>
      <c r="F79" s="23"/>
      <c r="G79" s="23"/>
      <c r="H79" s="23">
        <v>232.82</v>
      </c>
      <c r="I79" s="23">
        <v>168</v>
      </c>
      <c r="J79" s="23"/>
      <c r="K79" s="23"/>
      <c r="L79" s="23"/>
      <c r="M79" s="23"/>
      <c r="N79" s="23">
        <v>24.337999999999997</v>
      </c>
      <c r="O79" s="23"/>
      <c r="P79" s="104">
        <v>425.158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178.5</v>
      </c>
      <c r="J80" s="23"/>
      <c r="K80" s="23"/>
      <c r="L80" s="23"/>
      <c r="M80" s="23"/>
      <c r="N80" s="23">
        <v>130.634</v>
      </c>
      <c r="O80" s="23"/>
      <c r="P80" s="104">
        <v>309.134</v>
      </c>
      <c r="Q80" s="4"/>
    </row>
    <row r="81" spans="1:17" ht="12.75">
      <c r="A81" s="103" t="s">
        <v>61</v>
      </c>
      <c r="B81" s="26">
        <v>245.83</v>
      </c>
      <c r="C81" s="26">
        <v>131.7</v>
      </c>
      <c r="D81" s="26">
        <v>474.6</v>
      </c>
      <c r="E81" s="26"/>
      <c r="F81" s="26"/>
      <c r="G81" s="26"/>
      <c r="H81" s="26">
        <v>852.13</v>
      </c>
      <c r="I81" s="26">
        <v>1429.05</v>
      </c>
      <c r="J81" s="26"/>
      <c r="K81" s="26"/>
      <c r="L81" s="26"/>
      <c r="M81" s="26"/>
      <c r="N81" s="26">
        <v>447.2</v>
      </c>
      <c r="O81" s="26"/>
      <c r="P81" s="106">
        <v>2728.38</v>
      </c>
      <c r="Q81" s="4"/>
    </row>
    <row r="82" spans="1:17" ht="12.75">
      <c r="A82" s="168" t="s">
        <v>62</v>
      </c>
      <c r="B82" s="166">
        <v>148.23</v>
      </c>
      <c r="C82" s="166">
        <v>1.4</v>
      </c>
      <c r="D82" s="166">
        <v>37.5</v>
      </c>
      <c r="E82" s="166"/>
      <c r="F82" s="166"/>
      <c r="G82" s="166"/>
      <c r="H82" s="166">
        <v>187.13</v>
      </c>
      <c r="I82" s="166">
        <v>5030.55</v>
      </c>
      <c r="J82" s="166"/>
      <c r="K82" s="166"/>
      <c r="L82" s="166"/>
      <c r="M82" s="166"/>
      <c r="N82" s="166">
        <v>12.813999999999998</v>
      </c>
      <c r="O82" s="166"/>
      <c r="P82" s="167">
        <v>5230.494000000001</v>
      </c>
      <c r="Q82" s="4"/>
    </row>
    <row r="83" spans="1:17" ht="12.75">
      <c r="A83" s="168" t="s">
        <v>63</v>
      </c>
      <c r="B83" s="166">
        <v>116.51</v>
      </c>
      <c r="C83" s="166">
        <v>47</v>
      </c>
      <c r="D83" s="166">
        <v>1674.3</v>
      </c>
      <c r="E83" s="166">
        <v>239.94</v>
      </c>
      <c r="F83" s="166">
        <v>4729.5</v>
      </c>
      <c r="G83" s="166">
        <v>2952.97</v>
      </c>
      <c r="H83" s="166">
        <v>9760.22</v>
      </c>
      <c r="I83" s="166">
        <v>3298.05</v>
      </c>
      <c r="J83" s="166"/>
      <c r="K83" s="166">
        <v>54.6</v>
      </c>
      <c r="L83" s="166"/>
      <c r="M83" s="166">
        <v>60</v>
      </c>
      <c r="N83" s="166">
        <v>622.7259999999999</v>
      </c>
      <c r="O83" s="166"/>
      <c r="P83" s="167">
        <v>13795.596000000001</v>
      </c>
      <c r="Q83" s="4"/>
    </row>
    <row r="84" spans="1:17" ht="12.75">
      <c r="A84" s="168" t="s">
        <v>64</v>
      </c>
      <c r="B84" s="166">
        <v>116.51</v>
      </c>
      <c r="C84" s="166">
        <v>47</v>
      </c>
      <c r="D84" s="166">
        <v>1674.3</v>
      </c>
      <c r="E84" s="166">
        <v>239.94</v>
      </c>
      <c r="F84" s="166">
        <v>4729.5</v>
      </c>
      <c r="G84" s="166">
        <v>2952.97</v>
      </c>
      <c r="H84" s="166">
        <v>9760.22</v>
      </c>
      <c r="I84" s="166">
        <v>2348.85</v>
      </c>
      <c r="J84" s="166"/>
      <c r="K84" s="166">
        <v>54.6</v>
      </c>
      <c r="L84" s="166"/>
      <c r="M84" s="166">
        <v>60</v>
      </c>
      <c r="N84" s="166">
        <v>608.9659999999999</v>
      </c>
      <c r="O84" s="166"/>
      <c r="P84" s="167">
        <v>12832.636000000002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949.2</v>
      </c>
      <c r="J85" s="166"/>
      <c r="K85" s="166"/>
      <c r="L85" s="166"/>
      <c r="M85" s="166"/>
      <c r="N85" s="166">
        <v>13.76</v>
      </c>
      <c r="O85" s="166"/>
      <c r="P85" s="167">
        <v>962.96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527.1</v>
      </c>
      <c r="J86" s="172"/>
      <c r="K86" s="172"/>
      <c r="L86" s="172"/>
      <c r="M86" s="172"/>
      <c r="N86" s="172"/>
      <c r="O86" s="172"/>
      <c r="P86" s="173">
        <v>527.1</v>
      </c>
      <c r="Q86" s="4"/>
    </row>
    <row r="87" spans="1:17" ht="12.75">
      <c r="A87" s="90" t="s">
        <v>67</v>
      </c>
      <c r="B87" s="135">
        <v>911.7</v>
      </c>
      <c r="C87" s="135"/>
      <c r="D87" s="135">
        <v>5048.6</v>
      </c>
      <c r="E87" s="135"/>
      <c r="F87" s="135"/>
      <c r="G87" s="135">
        <v>135.7</v>
      </c>
      <c r="H87" s="135">
        <v>6096</v>
      </c>
      <c r="I87" s="135">
        <v>5831.2</v>
      </c>
      <c r="J87" s="135"/>
      <c r="K87" s="135"/>
      <c r="L87" s="135">
        <v>11348.2</v>
      </c>
      <c r="M87" s="135"/>
      <c r="N87" s="135"/>
      <c r="O87" s="135"/>
      <c r="P87" s="132">
        <v>23275.4</v>
      </c>
      <c r="Q87" s="4"/>
    </row>
    <row r="88" spans="1:17" ht="13.5" thickBot="1">
      <c r="A88" s="97" t="s">
        <v>68</v>
      </c>
      <c r="B88" s="117">
        <v>323.3</v>
      </c>
      <c r="C88" s="117"/>
      <c r="D88" s="117">
        <v>1069.1</v>
      </c>
      <c r="E88" s="117"/>
      <c r="F88" s="117"/>
      <c r="G88" s="117">
        <v>12.4</v>
      </c>
      <c r="H88" s="117">
        <v>1404.8</v>
      </c>
      <c r="I88" s="117">
        <v>1583.1</v>
      </c>
      <c r="J88" s="117"/>
      <c r="K88" s="117"/>
      <c r="L88" s="117">
        <v>2130.8</v>
      </c>
      <c r="M88" s="117"/>
      <c r="N88" s="117"/>
      <c r="O88" s="117"/>
      <c r="P88" s="118">
        <v>5118.7</v>
      </c>
      <c r="Q88" s="4"/>
    </row>
    <row r="89" spans="1:17" ht="12.75">
      <c r="A89" s="90" t="s">
        <v>74</v>
      </c>
      <c r="B89" s="136">
        <v>238846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459.0215581259282</v>
      </c>
      <c r="M89" s="138" t="s">
        <v>78</v>
      </c>
      <c r="N89" s="138"/>
      <c r="O89" s="138"/>
      <c r="P89" s="140" t="s">
        <v>157</v>
      </c>
      <c r="Q89" s="2"/>
    </row>
    <row r="90" spans="1:17" ht="13.5" thickBot="1">
      <c r="A90" s="97" t="s">
        <v>79</v>
      </c>
      <c r="B90" s="141" t="s">
        <v>158</v>
      </c>
      <c r="C90" s="142" t="s">
        <v>80</v>
      </c>
      <c r="D90" s="142"/>
      <c r="E90" s="143" t="s">
        <v>159</v>
      </c>
      <c r="F90" s="142" t="s">
        <v>94</v>
      </c>
      <c r="G90" s="144" t="s">
        <v>160</v>
      </c>
      <c r="H90" s="144">
        <v>719.5068184886809</v>
      </c>
      <c r="I90" s="142" t="s">
        <v>96</v>
      </c>
      <c r="J90" s="142"/>
      <c r="K90" s="142"/>
      <c r="L90" s="145">
        <v>553.9403213465953</v>
      </c>
      <c r="M90" s="142" t="s">
        <v>83</v>
      </c>
      <c r="N90" s="142"/>
      <c r="O90" s="142"/>
      <c r="P90" s="146" t="s">
        <v>161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0"/>
    </sheetView>
  </sheetViews>
  <sheetFormatPr defaultColWidth="9.140625" defaultRowHeight="12.75"/>
  <cols>
    <col min="1" max="1" width="25.7109375" style="0" customWidth="1"/>
    <col min="2" max="13" width="9.28125" style="0" bestFit="1" customWidth="1"/>
    <col min="14" max="14" width="9.8515625" style="0" bestFit="1" customWidth="1"/>
  </cols>
  <sheetData>
    <row r="1" spans="1:17" ht="12.75">
      <c r="A1" s="564" t="s">
        <v>162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2"/>
      <c r="H3" s="3"/>
      <c r="I3" s="4"/>
      <c r="J3" s="2"/>
      <c r="K3" s="2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12</v>
      </c>
      <c r="M5" s="91" t="s">
        <v>13</v>
      </c>
      <c r="N5" s="92" t="s">
        <v>14</v>
      </c>
      <c r="O5" s="93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23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13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0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3970</v>
      </c>
      <c r="C8" s="155"/>
      <c r="D8" s="155"/>
      <c r="E8" s="155">
        <v>9753</v>
      </c>
      <c r="F8" s="155">
        <v>6723</v>
      </c>
      <c r="G8" s="155">
        <v>16476</v>
      </c>
      <c r="H8" s="155">
        <v>560</v>
      </c>
      <c r="I8" s="155">
        <v>16023</v>
      </c>
      <c r="J8" s="155">
        <v>12689</v>
      </c>
      <c r="K8" s="155">
        <v>2363</v>
      </c>
      <c r="L8" s="155">
        <v>16</v>
      </c>
      <c r="M8" s="155"/>
      <c r="N8" s="155">
        <v>12616</v>
      </c>
      <c r="O8" s="155">
        <v>60</v>
      </c>
      <c r="P8" s="155"/>
      <c r="Q8" s="156"/>
    </row>
    <row r="9" spans="1:17" ht="12.75">
      <c r="A9" s="103" t="s">
        <v>36</v>
      </c>
      <c r="B9" s="23">
        <v>650</v>
      </c>
      <c r="C9" s="23"/>
      <c r="D9" s="23"/>
      <c r="E9" s="23"/>
      <c r="F9" s="23"/>
      <c r="G9" s="23"/>
      <c r="H9" s="23"/>
      <c r="I9" s="23"/>
      <c r="J9" s="23"/>
      <c r="K9" s="23">
        <v>13841</v>
      </c>
      <c r="L9" s="23"/>
      <c r="M9" s="23"/>
      <c r="N9" s="23"/>
      <c r="O9" s="23"/>
      <c r="P9" s="23">
        <v>1616</v>
      </c>
      <c r="Q9" s="104"/>
    </row>
    <row r="10" spans="1:17" ht="12.75">
      <c r="A10" s="103" t="s">
        <v>37</v>
      </c>
      <c r="B10" s="23">
        <v>2</v>
      </c>
      <c r="C10" s="23"/>
      <c r="D10" s="23"/>
      <c r="E10" s="23"/>
      <c r="F10" s="23"/>
      <c r="G10" s="23">
        <v>0</v>
      </c>
      <c r="H10" s="23"/>
      <c r="I10" s="23"/>
      <c r="J10" s="23"/>
      <c r="K10" s="23">
        <v>385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46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-96</v>
      </c>
      <c r="C12" s="23">
        <v>2</v>
      </c>
      <c r="D12" s="23">
        <v>-3</v>
      </c>
      <c r="E12" s="23">
        <v>-297</v>
      </c>
      <c r="F12" s="23"/>
      <c r="G12" s="23">
        <v>-297</v>
      </c>
      <c r="H12" s="23"/>
      <c r="I12" s="23"/>
      <c r="J12" s="23"/>
      <c r="K12" s="23">
        <v>-537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-239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4522</v>
      </c>
      <c r="C14" s="26">
        <v>2</v>
      </c>
      <c r="D14" s="26">
        <v>-3</v>
      </c>
      <c r="E14" s="26">
        <v>9456</v>
      </c>
      <c r="F14" s="26">
        <v>6723</v>
      </c>
      <c r="G14" s="26">
        <v>16179</v>
      </c>
      <c r="H14" s="26">
        <v>560</v>
      </c>
      <c r="I14" s="26">
        <v>16023</v>
      </c>
      <c r="J14" s="26">
        <v>12689</v>
      </c>
      <c r="K14" s="26">
        <v>14997</v>
      </c>
      <c r="L14" s="26">
        <v>16</v>
      </c>
      <c r="M14" s="26"/>
      <c r="N14" s="26">
        <v>12616</v>
      </c>
      <c r="O14" s="26">
        <v>60</v>
      </c>
      <c r="P14" s="26">
        <v>1616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93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4522</v>
      </c>
      <c r="C16" s="158">
        <v>2</v>
      </c>
      <c r="D16" s="158">
        <v>-3</v>
      </c>
      <c r="E16" s="158">
        <v>9456</v>
      </c>
      <c r="F16" s="158">
        <v>6723</v>
      </c>
      <c r="G16" s="158">
        <v>16179</v>
      </c>
      <c r="H16" s="158">
        <v>560</v>
      </c>
      <c r="I16" s="158">
        <v>16023</v>
      </c>
      <c r="J16" s="158">
        <v>12689</v>
      </c>
      <c r="K16" s="158">
        <v>15090</v>
      </c>
      <c r="L16" s="158">
        <v>16</v>
      </c>
      <c r="M16" s="158"/>
      <c r="N16" s="158">
        <v>12616</v>
      </c>
      <c r="O16" s="158">
        <v>60</v>
      </c>
      <c r="P16" s="158">
        <v>1616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-3548</v>
      </c>
      <c r="C18" s="161">
        <v>2047</v>
      </c>
      <c r="D18" s="161">
        <v>27</v>
      </c>
      <c r="E18" s="161">
        <v>-20</v>
      </c>
      <c r="F18" s="161">
        <v>-6723</v>
      </c>
      <c r="G18" s="161">
        <v>-6743</v>
      </c>
      <c r="H18" s="161"/>
      <c r="I18" s="161"/>
      <c r="J18" s="161"/>
      <c r="K18" s="161">
        <v>-2893</v>
      </c>
      <c r="L18" s="161">
        <v>0</v>
      </c>
      <c r="M18" s="161">
        <v>132</v>
      </c>
      <c r="N18" s="161">
        <v>-12616</v>
      </c>
      <c r="O18" s="161"/>
      <c r="P18" s="161">
        <v>20127</v>
      </c>
      <c r="Q18" s="162"/>
    </row>
    <row r="19" spans="1:17" ht="12.75">
      <c r="A19" s="103" t="s">
        <v>45</v>
      </c>
      <c r="B19" s="23">
        <v>-736</v>
      </c>
      <c r="C19" s="23"/>
      <c r="D19" s="23"/>
      <c r="E19" s="23"/>
      <c r="F19" s="23">
        <v>-6723</v>
      </c>
      <c r="G19" s="23">
        <v>-6723</v>
      </c>
      <c r="H19" s="23"/>
      <c r="I19" s="23"/>
      <c r="J19" s="23"/>
      <c r="K19" s="23">
        <v>-1629</v>
      </c>
      <c r="L19" s="23"/>
      <c r="M19" s="23"/>
      <c r="N19" s="23">
        <v>-12616</v>
      </c>
      <c r="O19" s="23"/>
      <c r="P19" s="23">
        <v>24673</v>
      </c>
      <c r="Q19" s="104"/>
    </row>
    <row r="20" spans="1:17" ht="12.75">
      <c r="A20" s="103" t="s">
        <v>46</v>
      </c>
      <c r="B20" s="23">
        <v>-233</v>
      </c>
      <c r="C20" s="23">
        <v>158</v>
      </c>
      <c r="D20" s="23"/>
      <c r="E20" s="23"/>
      <c r="F20" s="23"/>
      <c r="G20" s="23"/>
      <c r="H20" s="23"/>
      <c r="I20" s="23"/>
      <c r="J20" s="23"/>
      <c r="K20" s="23">
        <v>-11</v>
      </c>
      <c r="L20" s="23"/>
      <c r="M20" s="23">
        <v>132</v>
      </c>
      <c r="N20" s="23"/>
      <c r="O20" s="23"/>
      <c r="P20" s="23"/>
      <c r="Q20" s="104"/>
    </row>
    <row r="21" spans="1:17" ht="12.75">
      <c r="A21" s="103" t="s">
        <v>47</v>
      </c>
      <c r="B21" s="23">
        <v>-2579</v>
      </c>
      <c r="C21" s="23">
        <v>1900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-11</v>
      </c>
      <c r="D22" s="23">
        <v>30</v>
      </c>
      <c r="E22" s="23">
        <v>-20</v>
      </c>
      <c r="F22" s="23"/>
      <c r="G22" s="23">
        <v>-20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-825</v>
      </c>
      <c r="L23" s="23"/>
      <c r="M23" s="23"/>
      <c r="N23" s="23"/>
      <c r="O23" s="23"/>
      <c r="P23" s="23">
        <v>-287</v>
      </c>
      <c r="Q23" s="104"/>
    </row>
    <row r="24" spans="1:17" ht="13.5" thickBot="1">
      <c r="A24" s="103" t="s">
        <v>50</v>
      </c>
      <c r="B24" s="23"/>
      <c r="C24" s="23"/>
      <c r="D24" s="23">
        <v>-3</v>
      </c>
      <c r="E24" s="23"/>
      <c r="F24" s="23"/>
      <c r="G24" s="23"/>
      <c r="H24" s="23"/>
      <c r="I24" s="23"/>
      <c r="J24" s="23"/>
      <c r="K24" s="23">
        <v>-425</v>
      </c>
      <c r="L24" s="23"/>
      <c r="M24" s="23"/>
      <c r="N24" s="23"/>
      <c r="O24" s="23"/>
      <c r="P24" s="23">
        <v>-4259</v>
      </c>
      <c r="Q24" s="104"/>
    </row>
    <row r="25" spans="1:17" ht="13.5" thickBot="1">
      <c r="A25" s="157" t="s">
        <v>51</v>
      </c>
      <c r="B25" s="158">
        <v>974</v>
      </c>
      <c r="C25" s="158">
        <v>2049</v>
      </c>
      <c r="D25" s="158">
        <v>24</v>
      </c>
      <c r="E25" s="158">
        <v>9436</v>
      </c>
      <c r="F25" s="158"/>
      <c r="G25" s="158">
        <v>9436</v>
      </c>
      <c r="H25" s="158">
        <v>560</v>
      </c>
      <c r="I25" s="158">
        <v>16023</v>
      </c>
      <c r="J25" s="158">
        <v>12689</v>
      </c>
      <c r="K25" s="158">
        <v>12197</v>
      </c>
      <c r="L25" s="158">
        <v>16</v>
      </c>
      <c r="M25" s="158">
        <v>132</v>
      </c>
      <c r="N25" s="158">
        <v>0</v>
      </c>
      <c r="O25" s="158">
        <v>60</v>
      </c>
      <c r="P25" s="158">
        <v>21743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974</v>
      </c>
      <c r="C27" s="161">
        <v>2049</v>
      </c>
      <c r="D27" s="161">
        <v>24</v>
      </c>
      <c r="E27" s="161">
        <v>9436</v>
      </c>
      <c r="F27" s="161"/>
      <c r="G27" s="161">
        <v>9436</v>
      </c>
      <c r="H27" s="161">
        <v>560</v>
      </c>
      <c r="I27" s="161">
        <v>16023</v>
      </c>
      <c r="J27" s="161">
        <v>12689</v>
      </c>
      <c r="K27" s="161">
        <v>12197</v>
      </c>
      <c r="L27" s="161">
        <v>16</v>
      </c>
      <c r="M27" s="161">
        <v>132</v>
      </c>
      <c r="N27" s="161"/>
      <c r="O27" s="161">
        <v>60</v>
      </c>
      <c r="P27" s="161">
        <v>21743</v>
      </c>
      <c r="Q27" s="162"/>
    </row>
    <row r="28" spans="1:17" ht="12.75">
      <c r="A28" s="165" t="s">
        <v>53</v>
      </c>
      <c r="B28" s="166">
        <v>573</v>
      </c>
      <c r="C28" s="166">
        <v>1963</v>
      </c>
      <c r="D28" s="166"/>
      <c r="E28" s="166">
        <v>3695</v>
      </c>
      <c r="F28" s="166"/>
      <c r="G28" s="166">
        <v>3695</v>
      </c>
      <c r="H28" s="166"/>
      <c r="I28" s="166"/>
      <c r="J28" s="166"/>
      <c r="K28" s="166">
        <v>3777</v>
      </c>
      <c r="L28" s="166">
        <v>16</v>
      </c>
      <c r="M28" s="166"/>
      <c r="N28" s="166"/>
      <c r="O28" s="166"/>
      <c r="P28" s="166">
        <v>13919</v>
      </c>
      <c r="Q28" s="167"/>
    </row>
    <row r="29" spans="1:17" ht="12.75">
      <c r="A29" s="103" t="s">
        <v>54</v>
      </c>
      <c r="B29" s="23"/>
      <c r="C29" s="23">
        <v>1717</v>
      </c>
      <c r="D29" s="23"/>
      <c r="E29" s="23">
        <v>1</v>
      </c>
      <c r="F29" s="23"/>
      <c r="G29" s="23">
        <v>1</v>
      </c>
      <c r="H29" s="23"/>
      <c r="I29" s="23"/>
      <c r="J29" s="23"/>
      <c r="K29" s="23">
        <v>196</v>
      </c>
      <c r="L29" s="23"/>
      <c r="M29" s="23"/>
      <c r="N29" s="23"/>
      <c r="O29" s="23"/>
      <c r="P29" s="23">
        <v>1810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571</v>
      </c>
      <c r="L30" s="23"/>
      <c r="M30" s="23"/>
      <c r="N30" s="23"/>
      <c r="O30" s="23"/>
      <c r="P30" s="23">
        <v>1577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237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608</v>
      </c>
      <c r="F32" s="23"/>
      <c r="G32" s="23">
        <v>608</v>
      </c>
      <c r="H32" s="23"/>
      <c r="I32" s="23"/>
      <c r="J32" s="23"/>
      <c r="K32" s="23">
        <v>197</v>
      </c>
      <c r="L32" s="23"/>
      <c r="M32" s="23"/>
      <c r="N32" s="23"/>
      <c r="O32" s="23"/>
      <c r="P32" s="23">
        <v>477</v>
      </c>
      <c r="Q32" s="104"/>
    </row>
    <row r="33" spans="1:17" ht="12.75">
      <c r="A33" s="103" t="s">
        <v>58</v>
      </c>
      <c r="B33" s="23">
        <v>63</v>
      </c>
      <c r="C33" s="23"/>
      <c r="D33" s="23"/>
      <c r="E33" s="23">
        <v>1268</v>
      </c>
      <c r="F33" s="23"/>
      <c r="G33" s="23">
        <v>1268</v>
      </c>
      <c r="H33" s="23"/>
      <c r="I33" s="23"/>
      <c r="J33" s="23"/>
      <c r="K33" s="23">
        <v>1188</v>
      </c>
      <c r="L33" s="23">
        <v>16</v>
      </c>
      <c r="M33" s="23"/>
      <c r="N33" s="23"/>
      <c r="O33" s="23"/>
      <c r="P33" s="23">
        <v>2286</v>
      </c>
      <c r="Q33" s="104"/>
    </row>
    <row r="34" spans="1:17" ht="12.75">
      <c r="A34" s="103" t="s">
        <v>59</v>
      </c>
      <c r="B34" s="23">
        <v>55</v>
      </c>
      <c r="C34" s="23"/>
      <c r="D34" s="23"/>
      <c r="E34" s="23">
        <v>565</v>
      </c>
      <c r="F34" s="23"/>
      <c r="G34" s="23">
        <v>565</v>
      </c>
      <c r="H34" s="23"/>
      <c r="I34" s="23"/>
      <c r="J34" s="23"/>
      <c r="K34" s="23">
        <v>249</v>
      </c>
      <c r="L34" s="23"/>
      <c r="M34" s="23"/>
      <c r="N34" s="23"/>
      <c r="O34" s="23"/>
      <c r="P34" s="23">
        <v>273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183</v>
      </c>
      <c r="L35" s="23"/>
      <c r="M35" s="23"/>
      <c r="N35" s="23"/>
      <c r="O35" s="23"/>
      <c r="P35" s="23">
        <v>1744</v>
      </c>
      <c r="Q35" s="104"/>
    </row>
    <row r="36" spans="1:17" ht="12.75">
      <c r="A36" s="103" t="s">
        <v>61</v>
      </c>
      <c r="B36" s="23">
        <v>455</v>
      </c>
      <c r="C36" s="23">
        <v>246</v>
      </c>
      <c r="D36" s="23"/>
      <c r="E36" s="23">
        <v>1253</v>
      </c>
      <c r="F36" s="23"/>
      <c r="G36" s="23">
        <v>1253</v>
      </c>
      <c r="H36" s="23"/>
      <c r="I36" s="23"/>
      <c r="J36" s="23"/>
      <c r="K36" s="23">
        <v>956</v>
      </c>
      <c r="L36" s="23">
        <v>0</v>
      </c>
      <c r="M36" s="23"/>
      <c r="N36" s="23"/>
      <c r="O36" s="23"/>
      <c r="P36" s="23">
        <v>5752</v>
      </c>
      <c r="Q36" s="104"/>
    </row>
    <row r="37" spans="1:17" ht="12.75">
      <c r="A37" s="168" t="s">
        <v>62</v>
      </c>
      <c r="B37" s="169">
        <v>293</v>
      </c>
      <c r="C37" s="169">
        <v>3</v>
      </c>
      <c r="D37" s="169"/>
      <c r="E37" s="169">
        <v>118</v>
      </c>
      <c r="F37" s="169"/>
      <c r="G37" s="169">
        <v>118</v>
      </c>
      <c r="H37" s="169"/>
      <c r="I37" s="169"/>
      <c r="J37" s="169"/>
      <c r="K37" s="169">
        <v>4848</v>
      </c>
      <c r="L37" s="169"/>
      <c r="M37" s="169"/>
      <c r="N37" s="169"/>
      <c r="O37" s="169"/>
      <c r="P37" s="169">
        <v>155</v>
      </c>
      <c r="Q37" s="170"/>
    </row>
    <row r="38" spans="1:17" ht="12.75">
      <c r="A38" s="168" t="s">
        <v>63</v>
      </c>
      <c r="B38" s="169">
        <v>108</v>
      </c>
      <c r="C38" s="169">
        <v>83</v>
      </c>
      <c r="D38" s="169">
        <v>24</v>
      </c>
      <c r="E38" s="169">
        <v>5623</v>
      </c>
      <c r="F38" s="169"/>
      <c r="G38" s="169">
        <v>5623</v>
      </c>
      <c r="H38" s="169">
        <v>560</v>
      </c>
      <c r="I38" s="169">
        <v>16023</v>
      </c>
      <c r="J38" s="169">
        <v>12689</v>
      </c>
      <c r="K38" s="169">
        <v>3034</v>
      </c>
      <c r="L38" s="169"/>
      <c r="M38" s="169">
        <v>132</v>
      </c>
      <c r="N38" s="169"/>
      <c r="O38" s="169">
        <v>60</v>
      </c>
      <c r="P38" s="169">
        <v>7669</v>
      </c>
      <c r="Q38" s="170"/>
    </row>
    <row r="39" spans="1:17" ht="12.75">
      <c r="A39" s="168" t="s">
        <v>64</v>
      </c>
      <c r="B39" s="169">
        <v>108</v>
      </c>
      <c r="C39" s="169">
        <v>83</v>
      </c>
      <c r="D39" s="169">
        <v>24</v>
      </c>
      <c r="E39" s="169">
        <v>5623</v>
      </c>
      <c r="F39" s="169"/>
      <c r="G39" s="169">
        <v>5623</v>
      </c>
      <c r="H39" s="169">
        <v>560</v>
      </c>
      <c r="I39" s="169">
        <v>16023</v>
      </c>
      <c r="J39" s="169">
        <v>12689</v>
      </c>
      <c r="K39" s="169">
        <v>2102</v>
      </c>
      <c r="L39" s="169"/>
      <c r="M39" s="169">
        <v>132</v>
      </c>
      <c r="N39" s="169"/>
      <c r="O39" s="169">
        <v>60</v>
      </c>
      <c r="P39" s="169">
        <v>7500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932</v>
      </c>
      <c r="L40" s="169"/>
      <c r="M40" s="169"/>
      <c r="N40" s="169"/>
      <c r="O40" s="169"/>
      <c r="P40" s="169">
        <v>169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538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892.3</v>
      </c>
      <c r="C42" s="119"/>
      <c r="D42" s="119"/>
      <c r="E42" s="119">
        <v>5244.1</v>
      </c>
      <c r="F42" s="119"/>
      <c r="G42" s="119">
        <v>5244.1</v>
      </c>
      <c r="H42" s="119"/>
      <c r="I42" s="119"/>
      <c r="J42" s="119">
        <v>110</v>
      </c>
      <c r="K42" s="119">
        <v>5810.3</v>
      </c>
      <c r="L42" s="119"/>
      <c r="M42" s="119"/>
      <c r="N42" s="119">
        <v>12616.1</v>
      </c>
      <c r="O42" s="119"/>
      <c r="P42" s="119">
        <v>24672.8</v>
      </c>
      <c r="Q42" s="120"/>
    </row>
    <row r="43" spans="1:17" ht="13.5" thickBot="1">
      <c r="A43" s="97" t="s">
        <v>68</v>
      </c>
      <c r="B43" s="121">
        <v>323.3</v>
      </c>
      <c r="C43" s="121"/>
      <c r="D43" s="121"/>
      <c r="E43" s="121">
        <v>1234.1</v>
      </c>
      <c r="F43" s="121"/>
      <c r="G43" s="121">
        <v>1234.1</v>
      </c>
      <c r="H43" s="121"/>
      <c r="I43" s="121"/>
      <c r="J43" s="121">
        <v>12.4</v>
      </c>
      <c r="K43" s="121">
        <v>1611.5</v>
      </c>
      <c r="L43" s="121"/>
      <c r="M43" s="121"/>
      <c r="N43" s="121">
        <v>2356.3</v>
      </c>
      <c r="O43" s="121"/>
      <c r="P43" s="121">
        <v>5537.6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162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12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47">
        <v>2421.7</v>
      </c>
      <c r="C53" s="147"/>
      <c r="D53" s="147">
        <v>4270.5</v>
      </c>
      <c r="E53" s="147">
        <v>240.8</v>
      </c>
      <c r="F53" s="147">
        <v>4806.9</v>
      </c>
      <c r="G53" s="147">
        <v>2918.47</v>
      </c>
      <c r="H53" s="147">
        <v>14658.37</v>
      </c>
      <c r="I53" s="147">
        <v>2481.15</v>
      </c>
      <c r="J53" s="147">
        <v>14.56</v>
      </c>
      <c r="K53" s="147"/>
      <c r="L53" s="147">
        <v>1084.9759999999999</v>
      </c>
      <c r="M53" s="175">
        <v>60</v>
      </c>
      <c r="N53" s="147"/>
      <c r="O53" s="148"/>
      <c r="P53" s="149">
        <v>18299.056</v>
      </c>
      <c r="Q53" s="4"/>
    </row>
    <row r="54" spans="1:17" ht="12.75">
      <c r="A54" s="103" t="s">
        <v>36</v>
      </c>
      <c r="B54" s="65">
        <v>396.5</v>
      </c>
      <c r="C54" s="65"/>
      <c r="D54" s="65"/>
      <c r="E54" s="65"/>
      <c r="F54" s="65"/>
      <c r="G54" s="65"/>
      <c r="H54" s="65">
        <v>396.5</v>
      </c>
      <c r="I54" s="65">
        <v>14533.05</v>
      </c>
      <c r="J54" s="65"/>
      <c r="K54" s="65"/>
      <c r="L54" s="65"/>
      <c r="M54" s="66"/>
      <c r="N54" s="23">
        <v>138.976</v>
      </c>
      <c r="O54" s="66"/>
      <c r="P54" s="104">
        <v>15068.526000000002</v>
      </c>
      <c r="Q54" s="4"/>
    </row>
    <row r="55" spans="1:17" ht="12.75">
      <c r="A55" s="103" t="s">
        <v>37</v>
      </c>
      <c r="B55" s="65">
        <v>1.22</v>
      </c>
      <c r="C55" s="65"/>
      <c r="D55" s="65">
        <v>0</v>
      </c>
      <c r="E55" s="65"/>
      <c r="F55" s="65"/>
      <c r="G55" s="65"/>
      <c r="H55" s="65">
        <v>1.22</v>
      </c>
      <c r="I55" s="65">
        <v>404.25</v>
      </c>
      <c r="J55" s="65"/>
      <c r="K55" s="65"/>
      <c r="L55" s="65"/>
      <c r="M55" s="65"/>
      <c r="N55" s="65"/>
      <c r="O55" s="66"/>
      <c r="P55" s="104">
        <v>405.47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48.3</v>
      </c>
      <c r="J56" s="65"/>
      <c r="K56" s="65"/>
      <c r="L56" s="65"/>
      <c r="M56" s="65"/>
      <c r="N56" s="65"/>
      <c r="O56" s="66"/>
      <c r="P56" s="104">
        <v>48.3</v>
      </c>
      <c r="Q56" s="4"/>
    </row>
    <row r="57" spans="1:17" ht="12.75">
      <c r="A57" s="103" t="s">
        <v>39</v>
      </c>
      <c r="B57" s="65">
        <v>-58.56</v>
      </c>
      <c r="C57" s="65">
        <v>-0.1</v>
      </c>
      <c r="D57" s="65">
        <v>-89.1</v>
      </c>
      <c r="E57" s="65"/>
      <c r="F57" s="65"/>
      <c r="G57" s="65"/>
      <c r="H57" s="65">
        <v>-147.76</v>
      </c>
      <c r="I57" s="65">
        <v>-563.85</v>
      </c>
      <c r="J57" s="65"/>
      <c r="K57" s="65"/>
      <c r="L57" s="65"/>
      <c r="M57" s="65"/>
      <c r="N57" s="65"/>
      <c r="O57" s="66"/>
      <c r="P57" s="104">
        <v>-711.61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-250.95</v>
      </c>
      <c r="J58" s="67"/>
      <c r="K58" s="67"/>
      <c r="L58" s="67"/>
      <c r="M58" s="67"/>
      <c r="N58" s="67"/>
      <c r="O58" s="68"/>
      <c r="P58" s="106">
        <v>-250.95</v>
      </c>
      <c r="Q58" s="4"/>
    </row>
    <row r="59" spans="1:17" ht="12.75">
      <c r="A59" s="165" t="s">
        <v>41</v>
      </c>
      <c r="B59" s="191">
        <v>2758.42</v>
      </c>
      <c r="C59" s="191">
        <v>-0.1</v>
      </c>
      <c r="D59" s="191">
        <v>4181.4</v>
      </c>
      <c r="E59" s="191">
        <v>240.8</v>
      </c>
      <c r="F59" s="191">
        <v>4806.9</v>
      </c>
      <c r="G59" s="191">
        <v>2918.47</v>
      </c>
      <c r="H59" s="191">
        <v>14905.89</v>
      </c>
      <c r="I59" s="191">
        <v>15746.85</v>
      </c>
      <c r="J59" s="191">
        <v>14.56</v>
      </c>
      <c r="K59" s="191"/>
      <c r="L59" s="191">
        <v>1084.9759999999999</v>
      </c>
      <c r="M59" s="179">
        <v>60</v>
      </c>
      <c r="N59" s="191">
        <v>138.976</v>
      </c>
      <c r="O59" s="192"/>
      <c r="P59" s="167">
        <v>31951.251999999997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97.65</v>
      </c>
      <c r="J60" s="65"/>
      <c r="K60" s="65"/>
      <c r="L60" s="65"/>
      <c r="M60" s="65"/>
      <c r="N60" s="65"/>
      <c r="O60" s="66"/>
      <c r="P60" s="106">
        <v>97.65</v>
      </c>
      <c r="Q60" s="4"/>
    </row>
    <row r="61" spans="1:17" ht="13.5" thickBot="1">
      <c r="A61" s="157" t="s">
        <v>43</v>
      </c>
      <c r="B61" s="182">
        <v>2758.42</v>
      </c>
      <c r="C61" s="182">
        <v>-0.1</v>
      </c>
      <c r="D61" s="182">
        <v>4181.4</v>
      </c>
      <c r="E61" s="182">
        <v>240.8</v>
      </c>
      <c r="F61" s="182">
        <v>4806.9</v>
      </c>
      <c r="G61" s="182">
        <v>2918.47</v>
      </c>
      <c r="H61" s="182">
        <v>14905.89</v>
      </c>
      <c r="I61" s="182">
        <v>15844.5</v>
      </c>
      <c r="J61" s="182">
        <v>14.56</v>
      </c>
      <c r="K61" s="182"/>
      <c r="L61" s="182">
        <v>1084.9759999999999</v>
      </c>
      <c r="M61" s="182">
        <v>60</v>
      </c>
      <c r="N61" s="182">
        <v>138.976</v>
      </c>
      <c r="O61" s="183"/>
      <c r="P61" s="159">
        <v>32048.902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-2164.28</v>
      </c>
      <c r="C63" s="161">
        <v>1399</v>
      </c>
      <c r="D63" s="161">
        <v>-1350.6</v>
      </c>
      <c r="E63" s="161"/>
      <c r="F63" s="161"/>
      <c r="G63" s="161"/>
      <c r="H63" s="161">
        <v>-2115.88</v>
      </c>
      <c r="I63" s="161">
        <v>-3037.65</v>
      </c>
      <c r="J63" s="161"/>
      <c r="K63" s="161">
        <v>55.44</v>
      </c>
      <c r="L63" s="161">
        <v>-1084.9759999999999</v>
      </c>
      <c r="M63" s="161"/>
      <c r="N63" s="161">
        <v>1730.922</v>
      </c>
      <c r="O63" s="161"/>
      <c r="P63" s="162">
        <v>-4452.144</v>
      </c>
      <c r="Q63" s="4"/>
    </row>
    <row r="64" spans="1:17" ht="12.75">
      <c r="A64" s="103" t="s">
        <v>45</v>
      </c>
      <c r="B64" s="23">
        <v>-448.96</v>
      </c>
      <c r="C64" s="23"/>
      <c r="D64" s="23">
        <v>-1344.6</v>
      </c>
      <c r="E64" s="23"/>
      <c r="F64" s="23"/>
      <c r="G64" s="23"/>
      <c r="H64" s="23">
        <v>-1793.56</v>
      </c>
      <c r="I64" s="23">
        <v>-1710.45</v>
      </c>
      <c r="J64" s="23"/>
      <c r="K64" s="23"/>
      <c r="L64" s="23">
        <v>-1084.9759999999999</v>
      </c>
      <c r="M64" s="23"/>
      <c r="N64" s="23">
        <v>2121.8779999999997</v>
      </c>
      <c r="O64" s="23"/>
      <c r="P64" s="104">
        <v>-2467.108</v>
      </c>
      <c r="Q64" s="4"/>
    </row>
    <row r="65" spans="1:17" ht="12.75">
      <c r="A65" s="103" t="s">
        <v>46</v>
      </c>
      <c r="B65" s="23">
        <v>-142.13</v>
      </c>
      <c r="C65" s="23">
        <v>63.2</v>
      </c>
      <c r="D65" s="23"/>
      <c r="E65" s="23"/>
      <c r="F65" s="23"/>
      <c r="G65" s="23"/>
      <c r="H65" s="23">
        <v>-78.93</v>
      </c>
      <c r="I65" s="23">
        <v>-11.55</v>
      </c>
      <c r="J65" s="23"/>
      <c r="K65" s="23">
        <v>55.44</v>
      </c>
      <c r="L65" s="23"/>
      <c r="M65" s="23"/>
      <c r="N65" s="23"/>
      <c r="O65" s="23"/>
      <c r="P65" s="104">
        <v>-35.04</v>
      </c>
      <c r="Q65" s="4"/>
    </row>
    <row r="66" spans="1:17" ht="12.75">
      <c r="A66" s="103" t="s">
        <v>47</v>
      </c>
      <c r="B66" s="23">
        <v>-1573.19</v>
      </c>
      <c r="C66" s="23">
        <v>1330</v>
      </c>
      <c r="D66" s="23"/>
      <c r="E66" s="23"/>
      <c r="F66" s="23"/>
      <c r="G66" s="23"/>
      <c r="H66" s="23">
        <v>-243.19</v>
      </c>
      <c r="I66" s="23"/>
      <c r="J66" s="23"/>
      <c r="K66" s="23"/>
      <c r="L66" s="23"/>
      <c r="M66" s="23"/>
      <c r="N66" s="23"/>
      <c r="O66" s="23"/>
      <c r="P66" s="104">
        <v>-243.19</v>
      </c>
      <c r="Q66" s="4"/>
    </row>
    <row r="67" spans="1:17" ht="12.75">
      <c r="A67" s="103" t="s">
        <v>48</v>
      </c>
      <c r="B67" s="23"/>
      <c r="C67" s="23">
        <v>7.3</v>
      </c>
      <c r="D67" s="23">
        <v>-6</v>
      </c>
      <c r="E67" s="23"/>
      <c r="F67" s="23"/>
      <c r="G67" s="23"/>
      <c r="H67" s="23">
        <v>1.3</v>
      </c>
      <c r="I67" s="23">
        <v>-3.15</v>
      </c>
      <c r="J67" s="23"/>
      <c r="K67" s="23"/>
      <c r="L67" s="23"/>
      <c r="M67" s="23"/>
      <c r="N67" s="23"/>
      <c r="O67" s="23"/>
      <c r="P67" s="104">
        <v>-1.85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-866.25</v>
      </c>
      <c r="J68" s="23"/>
      <c r="K68" s="23"/>
      <c r="L68" s="23"/>
      <c r="M68" s="23"/>
      <c r="N68" s="23">
        <v>-24.682</v>
      </c>
      <c r="O68" s="23"/>
      <c r="P68" s="104">
        <v>-890.932</v>
      </c>
      <c r="Q68" s="4"/>
    </row>
    <row r="69" spans="1:17" ht="13.5" thickBot="1">
      <c r="A69" s="103" t="s">
        <v>50</v>
      </c>
      <c r="B69" s="23"/>
      <c r="C69" s="23">
        <v>-1.5</v>
      </c>
      <c r="D69" s="23"/>
      <c r="E69" s="23"/>
      <c r="F69" s="23"/>
      <c r="G69" s="23"/>
      <c r="H69" s="23">
        <v>-1.5</v>
      </c>
      <c r="I69" s="23">
        <v>-446.25</v>
      </c>
      <c r="J69" s="23"/>
      <c r="K69" s="23"/>
      <c r="L69" s="23"/>
      <c r="M69" s="23"/>
      <c r="N69" s="23">
        <v>-366.27399999999994</v>
      </c>
      <c r="O69" s="23"/>
      <c r="P69" s="104">
        <v>-814.0239999999999</v>
      </c>
      <c r="Q69" s="4"/>
    </row>
    <row r="70" spans="1:17" ht="13.5" thickBot="1">
      <c r="A70" s="157" t="s">
        <v>51</v>
      </c>
      <c r="B70" s="158">
        <v>594.14</v>
      </c>
      <c r="C70" s="158">
        <v>1398.9</v>
      </c>
      <c r="D70" s="158">
        <v>2830.8</v>
      </c>
      <c r="E70" s="158">
        <v>240.8</v>
      </c>
      <c r="F70" s="158">
        <v>4806.9</v>
      </c>
      <c r="G70" s="158">
        <v>2918.47</v>
      </c>
      <c r="H70" s="158">
        <v>12790.01</v>
      </c>
      <c r="I70" s="158">
        <v>12806.85</v>
      </c>
      <c r="J70" s="158">
        <v>14.56</v>
      </c>
      <c r="K70" s="158">
        <v>55.44</v>
      </c>
      <c r="L70" s="158">
        <v>0</v>
      </c>
      <c r="M70" s="158">
        <v>60</v>
      </c>
      <c r="N70" s="158">
        <v>1869.8980000000001</v>
      </c>
      <c r="O70" s="158">
        <v>0</v>
      </c>
      <c r="P70" s="159">
        <v>27596.757999999998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594.14</v>
      </c>
      <c r="C72" s="161">
        <v>1398.9</v>
      </c>
      <c r="D72" s="161">
        <v>2830.8</v>
      </c>
      <c r="E72" s="161">
        <v>240.8</v>
      </c>
      <c r="F72" s="161">
        <v>4806.9</v>
      </c>
      <c r="G72" s="161">
        <v>2918.47</v>
      </c>
      <c r="H72" s="161">
        <v>12790.01</v>
      </c>
      <c r="I72" s="161">
        <v>12806.85</v>
      </c>
      <c r="J72" s="161">
        <v>14.56</v>
      </c>
      <c r="K72" s="161">
        <v>55.44</v>
      </c>
      <c r="L72" s="161"/>
      <c r="M72" s="161">
        <v>60</v>
      </c>
      <c r="N72" s="161">
        <v>1869.8979999999997</v>
      </c>
      <c r="O72" s="161"/>
      <c r="P72" s="162">
        <v>27596.758</v>
      </c>
      <c r="Q72" s="4"/>
    </row>
    <row r="73" spans="1:17" ht="12.75">
      <c r="A73" s="165" t="s">
        <v>53</v>
      </c>
      <c r="B73" s="166">
        <v>349.53</v>
      </c>
      <c r="C73" s="166">
        <v>1351.6</v>
      </c>
      <c r="D73" s="166">
        <v>1108.5</v>
      </c>
      <c r="E73" s="166"/>
      <c r="F73" s="166"/>
      <c r="G73" s="166"/>
      <c r="H73" s="166">
        <v>2809.63</v>
      </c>
      <c r="I73" s="166">
        <v>3965.85</v>
      </c>
      <c r="J73" s="166">
        <v>14.56</v>
      </c>
      <c r="K73" s="166"/>
      <c r="L73" s="166"/>
      <c r="M73" s="166"/>
      <c r="N73" s="166">
        <v>1197.0339999999999</v>
      </c>
      <c r="O73" s="166"/>
      <c r="P73" s="167">
        <v>7987.074</v>
      </c>
      <c r="Q73" s="4"/>
    </row>
    <row r="74" spans="1:17" ht="12.75">
      <c r="A74" s="103" t="s">
        <v>54</v>
      </c>
      <c r="B74" s="23"/>
      <c r="C74" s="23">
        <v>1201.9</v>
      </c>
      <c r="D74" s="23">
        <v>0.3</v>
      </c>
      <c r="E74" s="23"/>
      <c r="F74" s="23"/>
      <c r="G74" s="23"/>
      <c r="H74" s="23">
        <v>1202.2</v>
      </c>
      <c r="I74" s="23">
        <v>205.8</v>
      </c>
      <c r="J74" s="23"/>
      <c r="K74" s="23"/>
      <c r="L74" s="23"/>
      <c r="M74" s="23"/>
      <c r="N74" s="23">
        <v>155.66</v>
      </c>
      <c r="O74" s="23"/>
      <c r="P74" s="104">
        <v>1563.66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599.55</v>
      </c>
      <c r="J75" s="23"/>
      <c r="K75" s="23"/>
      <c r="L75" s="23"/>
      <c r="M75" s="23"/>
      <c r="N75" s="23">
        <v>135.62199999999999</v>
      </c>
      <c r="O75" s="23"/>
      <c r="P75" s="104">
        <v>735.172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248.85</v>
      </c>
      <c r="J76" s="23"/>
      <c r="K76" s="23"/>
      <c r="L76" s="23"/>
      <c r="M76" s="23"/>
      <c r="N76" s="23"/>
      <c r="O76" s="23"/>
      <c r="P76" s="104">
        <v>248.85</v>
      </c>
      <c r="Q76" s="4"/>
    </row>
    <row r="77" spans="1:17" ht="12.75">
      <c r="A77" s="103" t="s">
        <v>57</v>
      </c>
      <c r="B77" s="23"/>
      <c r="C77" s="23"/>
      <c r="D77" s="23">
        <v>182.4</v>
      </c>
      <c r="E77" s="23"/>
      <c r="F77" s="23"/>
      <c r="G77" s="23"/>
      <c r="H77" s="23">
        <v>182.4</v>
      </c>
      <c r="I77" s="23">
        <v>206.85</v>
      </c>
      <c r="J77" s="23"/>
      <c r="K77" s="23"/>
      <c r="L77" s="23"/>
      <c r="M77" s="23"/>
      <c r="N77" s="23">
        <v>41.022</v>
      </c>
      <c r="O77" s="23"/>
      <c r="P77" s="104">
        <v>430.272</v>
      </c>
      <c r="Q77" s="4"/>
    </row>
    <row r="78" spans="1:17" ht="12.75">
      <c r="A78" s="103" t="s">
        <v>58</v>
      </c>
      <c r="B78" s="23">
        <v>38.43</v>
      </c>
      <c r="C78" s="23"/>
      <c r="D78" s="23">
        <v>380.4</v>
      </c>
      <c r="E78" s="23"/>
      <c r="F78" s="23"/>
      <c r="G78" s="23"/>
      <c r="H78" s="23">
        <v>418.83</v>
      </c>
      <c r="I78" s="23">
        <v>1247.4</v>
      </c>
      <c r="J78" s="23">
        <v>14.56</v>
      </c>
      <c r="K78" s="23"/>
      <c r="L78" s="23"/>
      <c r="M78" s="23"/>
      <c r="N78" s="23">
        <v>196.59599999999998</v>
      </c>
      <c r="O78" s="23"/>
      <c r="P78" s="104">
        <v>1877.386</v>
      </c>
      <c r="Q78" s="4"/>
    </row>
    <row r="79" spans="1:17" ht="12.75">
      <c r="A79" s="103" t="s">
        <v>59</v>
      </c>
      <c r="B79" s="23">
        <v>33.55</v>
      </c>
      <c r="C79" s="23">
        <v>0</v>
      </c>
      <c r="D79" s="23">
        <v>169.5</v>
      </c>
      <c r="E79" s="23"/>
      <c r="F79" s="23"/>
      <c r="G79" s="23"/>
      <c r="H79" s="23">
        <v>203.05</v>
      </c>
      <c r="I79" s="23">
        <v>261.45</v>
      </c>
      <c r="J79" s="23"/>
      <c r="K79" s="23"/>
      <c r="L79" s="23"/>
      <c r="M79" s="23"/>
      <c r="N79" s="23">
        <v>23.477999999999998</v>
      </c>
      <c r="O79" s="23"/>
      <c r="P79" s="104">
        <v>487.978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192.15</v>
      </c>
      <c r="J80" s="23"/>
      <c r="K80" s="23"/>
      <c r="L80" s="23"/>
      <c r="M80" s="23"/>
      <c r="N80" s="23">
        <v>149.98399999999998</v>
      </c>
      <c r="O80" s="23"/>
      <c r="P80" s="104">
        <v>342.134</v>
      </c>
      <c r="Q80" s="4"/>
    </row>
    <row r="81" spans="1:17" ht="12.75">
      <c r="A81" s="103" t="s">
        <v>61</v>
      </c>
      <c r="B81" s="26">
        <v>277.55</v>
      </c>
      <c r="C81" s="26">
        <v>149.7</v>
      </c>
      <c r="D81" s="26">
        <v>375.9</v>
      </c>
      <c r="E81" s="26"/>
      <c r="F81" s="26"/>
      <c r="G81" s="26"/>
      <c r="H81" s="26">
        <v>803.15</v>
      </c>
      <c r="I81" s="26">
        <v>1003.8</v>
      </c>
      <c r="J81" s="26"/>
      <c r="K81" s="26"/>
      <c r="L81" s="26"/>
      <c r="M81" s="26"/>
      <c r="N81" s="26">
        <v>494.67199999999997</v>
      </c>
      <c r="O81" s="26"/>
      <c r="P81" s="106">
        <v>2301.622</v>
      </c>
      <c r="Q81" s="4"/>
    </row>
    <row r="82" spans="1:17" ht="12.75">
      <c r="A82" s="168" t="s">
        <v>62</v>
      </c>
      <c r="B82" s="166">
        <v>178.73</v>
      </c>
      <c r="C82" s="166">
        <v>2.1</v>
      </c>
      <c r="D82" s="166">
        <v>35.4</v>
      </c>
      <c r="E82" s="166"/>
      <c r="F82" s="166"/>
      <c r="G82" s="166"/>
      <c r="H82" s="166">
        <v>216.23</v>
      </c>
      <c r="I82" s="166">
        <v>5090.4</v>
      </c>
      <c r="J82" s="166"/>
      <c r="K82" s="166"/>
      <c r="L82" s="166"/>
      <c r="M82" s="166"/>
      <c r="N82" s="166">
        <v>13.33</v>
      </c>
      <c r="O82" s="166"/>
      <c r="P82" s="167">
        <v>5319.96</v>
      </c>
      <c r="Q82" s="4"/>
    </row>
    <row r="83" spans="1:17" ht="12.75">
      <c r="A83" s="168" t="s">
        <v>63</v>
      </c>
      <c r="B83" s="166">
        <v>65.88</v>
      </c>
      <c r="C83" s="166">
        <v>45.2</v>
      </c>
      <c r="D83" s="166">
        <v>1686.9</v>
      </c>
      <c r="E83" s="166">
        <v>240.8</v>
      </c>
      <c r="F83" s="166">
        <v>4806.9</v>
      </c>
      <c r="G83" s="166">
        <v>2918.47</v>
      </c>
      <c r="H83" s="166">
        <v>9764.15</v>
      </c>
      <c r="I83" s="166">
        <v>3185.7</v>
      </c>
      <c r="J83" s="166"/>
      <c r="K83" s="166">
        <v>55.44</v>
      </c>
      <c r="L83" s="166"/>
      <c r="M83" s="166">
        <v>60</v>
      </c>
      <c r="N83" s="166">
        <v>659.534</v>
      </c>
      <c r="O83" s="166"/>
      <c r="P83" s="167">
        <v>13724.823999999999</v>
      </c>
      <c r="Q83" s="4"/>
    </row>
    <row r="84" spans="1:17" ht="12.75">
      <c r="A84" s="168" t="s">
        <v>64</v>
      </c>
      <c r="B84" s="166">
        <v>65.88</v>
      </c>
      <c r="C84" s="166">
        <v>45.2</v>
      </c>
      <c r="D84" s="166">
        <v>1686.9</v>
      </c>
      <c r="E84" s="166">
        <v>240.8</v>
      </c>
      <c r="F84" s="166">
        <v>4806.9</v>
      </c>
      <c r="G84" s="166">
        <v>2918.47</v>
      </c>
      <c r="H84" s="166">
        <v>9764.15</v>
      </c>
      <c r="I84" s="166">
        <v>2207.1</v>
      </c>
      <c r="J84" s="166"/>
      <c r="K84" s="166">
        <v>55.44</v>
      </c>
      <c r="L84" s="166"/>
      <c r="M84" s="166">
        <v>60</v>
      </c>
      <c r="N84" s="166">
        <v>645</v>
      </c>
      <c r="O84" s="166"/>
      <c r="P84" s="167">
        <v>12731.69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978.6</v>
      </c>
      <c r="J85" s="166"/>
      <c r="K85" s="166"/>
      <c r="L85" s="166"/>
      <c r="M85" s="166"/>
      <c r="N85" s="166">
        <v>14.533999999999999</v>
      </c>
      <c r="O85" s="166"/>
      <c r="P85" s="167">
        <v>993.134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564.9</v>
      </c>
      <c r="J86" s="172"/>
      <c r="K86" s="172"/>
      <c r="L86" s="172"/>
      <c r="M86" s="172"/>
      <c r="N86" s="172"/>
      <c r="O86" s="172"/>
      <c r="P86" s="173">
        <v>564.9</v>
      </c>
      <c r="Q86" s="4"/>
    </row>
    <row r="87" spans="1:17" ht="12.75">
      <c r="A87" s="90" t="s">
        <v>67</v>
      </c>
      <c r="B87" s="135">
        <v>892.3</v>
      </c>
      <c r="C87" s="135"/>
      <c r="D87" s="135">
        <v>5244.1</v>
      </c>
      <c r="E87" s="135"/>
      <c r="F87" s="135"/>
      <c r="G87" s="135">
        <v>110</v>
      </c>
      <c r="H87" s="135">
        <v>6246.4</v>
      </c>
      <c r="I87" s="135">
        <v>5810.3</v>
      </c>
      <c r="J87" s="135"/>
      <c r="K87" s="135"/>
      <c r="L87" s="135">
        <v>12616.1</v>
      </c>
      <c r="M87" s="135"/>
      <c r="N87" s="135"/>
      <c r="O87" s="135"/>
      <c r="P87" s="132">
        <v>24672.8</v>
      </c>
      <c r="Q87" s="4"/>
    </row>
    <row r="88" spans="1:17" ht="13.5" thickBot="1">
      <c r="A88" s="97" t="s">
        <v>68</v>
      </c>
      <c r="B88" s="117">
        <v>323.3</v>
      </c>
      <c r="C88" s="117"/>
      <c r="D88" s="117">
        <v>1234.1</v>
      </c>
      <c r="E88" s="117"/>
      <c r="F88" s="117"/>
      <c r="G88" s="117">
        <v>12.4</v>
      </c>
      <c r="H88" s="117">
        <v>1569.8</v>
      </c>
      <c r="I88" s="117">
        <v>1611.5</v>
      </c>
      <c r="J88" s="117"/>
      <c r="K88" s="117"/>
      <c r="L88" s="117">
        <v>2356.3</v>
      </c>
      <c r="M88" s="117"/>
      <c r="N88" s="117"/>
      <c r="O88" s="117"/>
      <c r="P88" s="118">
        <v>5537.6</v>
      </c>
      <c r="Q88" s="4"/>
    </row>
    <row r="89" spans="1:17" ht="12.75">
      <c r="A89" s="90" t="s">
        <v>74</v>
      </c>
      <c r="B89" s="136">
        <v>250335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483.7505489679403</v>
      </c>
      <c r="M89" s="138" t="s">
        <v>78</v>
      </c>
      <c r="N89" s="138"/>
      <c r="O89" s="138"/>
      <c r="P89" s="140" t="s">
        <v>163</v>
      </c>
      <c r="Q89" s="2"/>
    </row>
    <row r="90" spans="1:17" ht="13.5" thickBot="1">
      <c r="A90" s="97" t="s">
        <v>79</v>
      </c>
      <c r="B90" s="141" t="s">
        <v>164</v>
      </c>
      <c r="C90" s="142" t="s">
        <v>80</v>
      </c>
      <c r="D90" s="142"/>
      <c r="E90" s="143" t="s">
        <v>165</v>
      </c>
      <c r="F90" s="142" t="s">
        <v>94</v>
      </c>
      <c r="G90" s="144" t="s">
        <v>95</v>
      </c>
      <c r="H90" s="144">
        <v>703.7527887571366</v>
      </c>
      <c r="I90" s="142" t="s">
        <v>96</v>
      </c>
      <c r="J90" s="142"/>
      <c r="K90" s="142"/>
      <c r="L90" s="145">
        <v>577.2727272727273</v>
      </c>
      <c r="M90" s="142" t="s">
        <v>83</v>
      </c>
      <c r="N90" s="142"/>
      <c r="O90" s="142"/>
      <c r="P90" s="146" t="s">
        <v>166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0"/>
    </sheetView>
  </sheetViews>
  <sheetFormatPr defaultColWidth="9.140625" defaultRowHeight="12.75"/>
  <cols>
    <col min="1" max="1" width="26.140625" style="0" customWidth="1"/>
    <col min="2" max="13" width="9.28125" style="0" bestFit="1" customWidth="1"/>
    <col min="14" max="14" width="9.8515625" style="0" bestFit="1" customWidth="1"/>
  </cols>
  <sheetData>
    <row r="1" spans="1:17" ht="12.75">
      <c r="A1" s="564" t="s">
        <v>167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2"/>
      <c r="H3" s="3"/>
      <c r="I3" s="4"/>
      <c r="J3" s="2"/>
      <c r="K3" s="2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3" t="s">
        <v>99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168</v>
      </c>
      <c r="C6" s="12" t="s">
        <v>169</v>
      </c>
      <c r="D6" s="12" t="s">
        <v>170</v>
      </c>
      <c r="E6" s="12" t="s">
        <v>171</v>
      </c>
      <c r="F6" s="12" t="s">
        <v>172</v>
      </c>
      <c r="G6" s="12" t="s">
        <v>127</v>
      </c>
      <c r="H6" s="12" t="s">
        <v>173</v>
      </c>
      <c r="I6" s="12" t="s">
        <v>171</v>
      </c>
      <c r="J6" s="12" t="s">
        <v>174</v>
      </c>
      <c r="K6" s="12" t="s">
        <v>175</v>
      </c>
      <c r="L6" s="12" t="s">
        <v>176</v>
      </c>
      <c r="M6" s="12" t="s">
        <v>177</v>
      </c>
      <c r="N6" s="12" t="s">
        <v>178</v>
      </c>
      <c r="O6" s="13" t="s">
        <v>179</v>
      </c>
      <c r="P6" s="12" t="s">
        <v>180</v>
      </c>
      <c r="Q6" s="96" t="s">
        <v>179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0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4008</v>
      </c>
      <c r="C8" s="155"/>
      <c r="D8" s="155"/>
      <c r="E8" s="155">
        <v>10916</v>
      </c>
      <c r="F8" s="155">
        <v>6888</v>
      </c>
      <c r="G8" s="155">
        <v>17804</v>
      </c>
      <c r="H8" s="155">
        <v>860</v>
      </c>
      <c r="I8" s="155">
        <v>16760</v>
      </c>
      <c r="J8" s="155">
        <v>12607</v>
      </c>
      <c r="K8" s="155">
        <v>2333</v>
      </c>
      <c r="L8" s="155">
        <v>45</v>
      </c>
      <c r="M8" s="155"/>
      <c r="N8" s="155">
        <v>14167</v>
      </c>
      <c r="O8" s="155">
        <v>82</v>
      </c>
      <c r="P8" s="155"/>
      <c r="Q8" s="156"/>
    </row>
    <row r="9" spans="1:17" ht="12.75">
      <c r="A9" s="103" t="s">
        <v>36</v>
      </c>
      <c r="B9" s="23">
        <v>1106</v>
      </c>
      <c r="C9" s="23"/>
      <c r="D9" s="23"/>
      <c r="E9" s="23"/>
      <c r="F9" s="23"/>
      <c r="G9" s="23"/>
      <c r="H9" s="23"/>
      <c r="I9" s="23"/>
      <c r="J9" s="23"/>
      <c r="K9" s="23">
        <v>15190</v>
      </c>
      <c r="L9" s="23"/>
      <c r="M9" s="23"/>
      <c r="N9" s="23"/>
      <c r="O9" s="23"/>
      <c r="P9" s="23">
        <v>1773</v>
      </c>
      <c r="Q9" s="104"/>
    </row>
    <row r="10" spans="1:17" ht="12.75">
      <c r="A10" s="103" t="s">
        <v>37</v>
      </c>
      <c r="B10" s="23">
        <v>3</v>
      </c>
      <c r="C10" s="23"/>
      <c r="D10" s="23"/>
      <c r="E10" s="23"/>
      <c r="F10" s="23"/>
      <c r="G10" s="23">
        <v>0</v>
      </c>
      <c r="H10" s="23"/>
      <c r="I10" s="23"/>
      <c r="J10" s="23"/>
      <c r="K10" s="23">
        <v>1546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58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-67</v>
      </c>
      <c r="C12" s="23">
        <v>-45</v>
      </c>
      <c r="D12" s="23">
        <v>6</v>
      </c>
      <c r="E12" s="23">
        <v>-192</v>
      </c>
      <c r="F12" s="23">
        <v>104</v>
      </c>
      <c r="G12" s="23">
        <v>-88</v>
      </c>
      <c r="H12" s="23">
        <v>1</v>
      </c>
      <c r="I12" s="23"/>
      <c r="J12" s="23"/>
      <c r="K12" s="23">
        <v>142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-27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5044</v>
      </c>
      <c r="C14" s="26">
        <v>-45</v>
      </c>
      <c r="D14" s="26">
        <v>6</v>
      </c>
      <c r="E14" s="26">
        <v>10724</v>
      </c>
      <c r="F14" s="26">
        <v>6992</v>
      </c>
      <c r="G14" s="26">
        <v>17716</v>
      </c>
      <c r="H14" s="26">
        <v>861</v>
      </c>
      <c r="I14" s="26">
        <v>16760</v>
      </c>
      <c r="J14" s="26">
        <v>12607</v>
      </c>
      <c r="K14" s="26">
        <v>16034</v>
      </c>
      <c r="L14" s="26">
        <v>45</v>
      </c>
      <c r="M14" s="26"/>
      <c r="N14" s="26">
        <v>14167</v>
      </c>
      <c r="O14" s="26">
        <v>82</v>
      </c>
      <c r="P14" s="26">
        <v>1773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93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5044</v>
      </c>
      <c r="C16" s="158">
        <v>-45</v>
      </c>
      <c r="D16" s="158">
        <v>6</v>
      </c>
      <c r="E16" s="158">
        <v>10724</v>
      </c>
      <c r="F16" s="158">
        <v>6992</v>
      </c>
      <c r="G16" s="158">
        <v>17716</v>
      </c>
      <c r="H16" s="158">
        <v>861</v>
      </c>
      <c r="I16" s="158">
        <v>16760</v>
      </c>
      <c r="J16" s="158">
        <v>12607</v>
      </c>
      <c r="K16" s="158">
        <v>16127</v>
      </c>
      <c r="L16" s="158">
        <v>45</v>
      </c>
      <c r="M16" s="158"/>
      <c r="N16" s="158">
        <v>14167</v>
      </c>
      <c r="O16" s="158">
        <v>82</v>
      </c>
      <c r="P16" s="158">
        <v>1773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-3892</v>
      </c>
      <c r="C18" s="161">
        <v>2263</v>
      </c>
      <c r="D18" s="161">
        <v>31</v>
      </c>
      <c r="E18" s="161">
        <v>-24</v>
      </c>
      <c r="F18" s="161">
        <v>-6992</v>
      </c>
      <c r="G18" s="161">
        <v>-7016</v>
      </c>
      <c r="H18" s="161">
        <v>-0.6</v>
      </c>
      <c r="I18" s="161"/>
      <c r="J18" s="161"/>
      <c r="K18" s="161">
        <v>-3103</v>
      </c>
      <c r="L18" s="161">
        <v>0</v>
      </c>
      <c r="M18" s="161">
        <v>130</v>
      </c>
      <c r="N18" s="161">
        <v>-14167</v>
      </c>
      <c r="O18" s="161"/>
      <c r="P18" s="161">
        <v>21422</v>
      </c>
      <c r="Q18" s="162"/>
    </row>
    <row r="19" spans="1:17" ht="12.75">
      <c r="A19" s="103" t="s">
        <v>45</v>
      </c>
      <c r="B19" s="23">
        <v>-734</v>
      </c>
      <c r="C19" s="23"/>
      <c r="D19" s="23"/>
      <c r="E19" s="23"/>
      <c r="F19" s="23">
        <v>-6992</v>
      </c>
      <c r="G19" s="23">
        <v>-6992</v>
      </c>
      <c r="H19" s="23"/>
      <c r="I19" s="23"/>
      <c r="J19" s="23"/>
      <c r="K19" s="23">
        <v>-1723</v>
      </c>
      <c r="L19" s="23"/>
      <c r="M19" s="23"/>
      <c r="N19" s="23">
        <v>-14167</v>
      </c>
      <c r="O19" s="23"/>
      <c r="P19" s="23">
        <v>26552</v>
      </c>
      <c r="Q19" s="104"/>
    </row>
    <row r="20" spans="1:17" ht="12.75">
      <c r="A20" s="103" t="s">
        <v>46</v>
      </c>
      <c r="B20" s="23">
        <v>-232</v>
      </c>
      <c r="C20" s="23">
        <v>131</v>
      </c>
      <c r="D20" s="23"/>
      <c r="E20" s="23"/>
      <c r="F20" s="23"/>
      <c r="G20" s="23"/>
      <c r="H20" s="23"/>
      <c r="I20" s="23"/>
      <c r="J20" s="23"/>
      <c r="K20" s="23">
        <v>-11</v>
      </c>
      <c r="L20" s="23"/>
      <c r="M20" s="23">
        <v>130</v>
      </c>
      <c r="N20" s="23"/>
      <c r="O20" s="23"/>
      <c r="P20" s="23"/>
      <c r="Q20" s="104"/>
    </row>
    <row r="21" spans="1:17" ht="12.75">
      <c r="A21" s="103" t="s">
        <v>47</v>
      </c>
      <c r="B21" s="23">
        <v>-2926</v>
      </c>
      <c r="C21" s="23">
        <v>2141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-9</v>
      </c>
      <c r="D22" s="23">
        <v>33</v>
      </c>
      <c r="E22" s="23">
        <v>-24</v>
      </c>
      <c r="F22" s="23"/>
      <c r="G22" s="23">
        <v>-24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-907</v>
      </c>
      <c r="L23" s="23"/>
      <c r="M23" s="23"/>
      <c r="N23" s="23"/>
      <c r="O23" s="23"/>
      <c r="P23" s="23">
        <v>-392</v>
      </c>
      <c r="Q23" s="104"/>
    </row>
    <row r="24" spans="1:17" ht="13.5" thickBot="1">
      <c r="A24" s="103" t="s">
        <v>50</v>
      </c>
      <c r="B24" s="23"/>
      <c r="C24" s="23"/>
      <c r="D24" s="23">
        <v>-2</v>
      </c>
      <c r="E24" s="23"/>
      <c r="F24" s="23"/>
      <c r="G24" s="23"/>
      <c r="H24" s="23">
        <v>-0.6</v>
      </c>
      <c r="I24" s="23"/>
      <c r="J24" s="23"/>
      <c r="K24" s="23">
        <v>-459</v>
      </c>
      <c r="L24" s="23"/>
      <c r="M24" s="23"/>
      <c r="N24" s="23"/>
      <c r="O24" s="23"/>
      <c r="P24" s="23">
        <v>-4738</v>
      </c>
      <c r="Q24" s="104"/>
    </row>
    <row r="25" spans="1:17" ht="13.5" thickBot="1">
      <c r="A25" s="157" t="s">
        <v>51</v>
      </c>
      <c r="B25" s="158">
        <v>1152</v>
      </c>
      <c r="C25" s="158">
        <v>2218</v>
      </c>
      <c r="D25" s="158">
        <v>37</v>
      </c>
      <c r="E25" s="158">
        <v>10700</v>
      </c>
      <c r="F25" s="158"/>
      <c r="G25" s="158">
        <v>10700</v>
      </c>
      <c r="H25" s="158">
        <v>860.4</v>
      </c>
      <c r="I25" s="158">
        <v>16760</v>
      </c>
      <c r="J25" s="158">
        <v>12607</v>
      </c>
      <c r="K25" s="158">
        <v>13024</v>
      </c>
      <c r="L25" s="158">
        <v>45</v>
      </c>
      <c r="M25" s="158">
        <v>130</v>
      </c>
      <c r="N25" s="158">
        <v>0</v>
      </c>
      <c r="O25" s="158">
        <v>82</v>
      </c>
      <c r="P25" s="158">
        <v>23195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1152</v>
      </c>
      <c r="C27" s="161">
        <v>2218</v>
      </c>
      <c r="D27" s="161">
        <v>37</v>
      </c>
      <c r="E27" s="161">
        <v>10700</v>
      </c>
      <c r="F27" s="161"/>
      <c r="G27" s="161">
        <v>10700</v>
      </c>
      <c r="H27" s="161">
        <v>860</v>
      </c>
      <c r="I27" s="161">
        <v>16760</v>
      </c>
      <c r="J27" s="161">
        <v>12607</v>
      </c>
      <c r="K27" s="161">
        <v>13024</v>
      </c>
      <c r="L27" s="161">
        <v>45</v>
      </c>
      <c r="M27" s="161">
        <v>130</v>
      </c>
      <c r="N27" s="161"/>
      <c r="O27" s="161">
        <v>82</v>
      </c>
      <c r="P27" s="161">
        <v>23195</v>
      </c>
      <c r="Q27" s="162"/>
    </row>
    <row r="28" spans="1:17" ht="12.75">
      <c r="A28" s="165" t="s">
        <v>53</v>
      </c>
      <c r="B28" s="166">
        <v>683</v>
      </c>
      <c r="C28" s="166">
        <v>2062</v>
      </c>
      <c r="D28" s="166"/>
      <c r="E28" s="166">
        <v>3543</v>
      </c>
      <c r="F28" s="166"/>
      <c r="G28" s="166">
        <v>3543</v>
      </c>
      <c r="H28" s="166">
        <v>115</v>
      </c>
      <c r="I28" s="166"/>
      <c r="J28" s="166"/>
      <c r="K28" s="166">
        <v>4026</v>
      </c>
      <c r="L28" s="166">
        <v>45</v>
      </c>
      <c r="M28" s="166"/>
      <c r="N28" s="166"/>
      <c r="O28" s="166"/>
      <c r="P28" s="166">
        <v>14806</v>
      </c>
      <c r="Q28" s="167"/>
    </row>
    <row r="29" spans="1:17" ht="12.75">
      <c r="A29" s="103" t="s">
        <v>54</v>
      </c>
      <c r="B29" s="23"/>
      <c r="C29" s="23">
        <v>1909</v>
      </c>
      <c r="D29" s="23"/>
      <c r="E29" s="23">
        <v>0</v>
      </c>
      <c r="F29" s="23"/>
      <c r="G29" s="23">
        <v>0</v>
      </c>
      <c r="H29" s="23"/>
      <c r="I29" s="23"/>
      <c r="J29" s="23"/>
      <c r="K29" s="23">
        <v>185</v>
      </c>
      <c r="L29" s="23"/>
      <c r="M29" s="23"/>
      <c r="N29" s="23"/>
      <c r="O29" s="23"/>
      <c r="P29" s="23">
        <v>2021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583</v>
      </c>
      <c r="L30" s="23"/>
      <c r="M30" s="23"/>
      <c r="N30" s="23"/>
      <c r="O30" s="23"/>
      <c r="P30" s="23">
        <v>1826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280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513</v>
      </c>
      <c r="F32" s="23"/>
      <c r="G32" s="23">
        <v>513</v>
      </c>
      <c r="H32" s="23"/>
      <c r="I32" s="23"/>
      <c r="J32" s="23"/>
      <c r="K32" s="23">
        <v>172</v>
      </c>
      <c r="L32" s="23"/>
      <c r="M32" s="23"/>
      <c r="N32" s="23"/>
      <c r="O32" s="23"/>
      <c r="P32" s="23">
        <v>428</v>
      </c>
      <c r="Q32" s="104"/>
    </row>
    <row r="33" spans="1:17" ht="12.75">
      <c r="A33" s="103" t="s">
        <v>58</v>
      </c>
      <c r="B33" s="23">
        <v>82</v>
      </c>
      <c r="C33" s="23"/>
      <c r="D33" s="23"/>
      <c r="E33" s="23">
        <v>1421</v>
      </c>
      <c r="F33" s="23"/>
      <c r="G33" s="23">
        <v>1421</v>
      </c>
      <c r="H33" s="23"/>
      <c r="I33" s="23"/>
      <c r="J33" s="23"/>
      <c r="K33" s="23">
        <v>1132</v>
      </c>
      <c r="L33" s="23">
        <v>45</v>
      </c>
      <c r="M33" s="23"/>
      <c r="N33" s="23"/>
      <c r="O33" s="23"/>
      <c r="P33" s="23">
        <v>2358</v>
      </c>
      <c r="Q33" s="104"/>
    </row>
    <row r="34" spans="1:17" ht="12.75">
      <c r="A34" s="103" t="s">
        <v>59</v>
      </c>
      <c r="B34" s="23">
        <v>54</v>
      </c>
      <c r="C34" s="23">
        <v>13</v>
      </c>
      <c r="D34" s="23"/>
      <c r="E34" s="23">
        <v>960</v>
      </c>
      <c r="F34" s="23"/>
      <c r="G34" s="23">
        <v>960</v>
      </c>
      <c r="H34" s="23"/>
      <c r="I34" s="23"/>
      <c r="J34" s="23"/>
      <c r="K34" s="23">
        <v>253</v>
      </c>
      <c r="L34" s="23"/>
      <c r="M34" s="23"/>
      <c r="N34" s="23"/>
      <c r="O34" s="23"/>
      <c r="P34" s="23">
        <v>357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166</v>
      </c>
      <c r="L35" s="23"/>
      <c r="M35" s="23"/>
      <c r="N35" s="23"/>
      <c r="O35" s="23"/>
      <c r="P35" s="23">
        <v>1711</v>
      </c>
      <c r="Q35" s="104"/>
    </row>
    <row r="36" spans="1:17" ht="12.75">
      <c r="A36" s="103" t="s">
        <v>61</v>
      </c>
      <c r="B36" s="23">
        <v>547</v>
      </c>
      <c r="C36" s="23">
        <v>140</v>
      </c>
      <c r="D36" s="23"/>
      <c r="E36" s="23">
        <v>649</v>
      </c>
      <c r="F36" s="23"/>
      <c r="G36" s="23">
        <v>649</v>
      </c>
      <c r="H36" s="23">
        <v>115</v>
      </c>
      <c r="I36" s="23"/>
      <c r="J36" s="23"/>
      <c r="K36" s="23">
        <v>1255</v>
      </c>
      <c r="L36" s="23">
        <v>0</v>
      </c>
      <c r="M36" s="23"/>
      <c r="N36" s="23"/>
      <c r="O36" s="23"/>
      <c r="P36" s="23">
        <v>6105</v>
      </c>
      <c r="Q36" s="104"/>
    </row>
    <row r="37" spans="1:17" ht="12.75">
      <c r="A37" s="168" t="s">
        <v>62</v>
      </c>
      <c r="B37" s="169">
        <v>297</v>
      </c>
      <c r="C37" s="169">
        <v>3</v>
      </c>
      <c r="D37" s="169"/>
      <c r="E37" s="169">
        <v>120</v>
      </c>
      <c r="F37" s="169"/>
      <c r="G37" s="169">
        <v>120</v>
      </c>
      <c r="H37" s="169"/>
      <c r="I37" s="169"/>
      <c r="J37" s="169"/>
      <c r="K37" s="169">
        <v>5157</v>
      </c>
      <c r="L37" s="169"/>
      <c r="M37" s="169"/>
      <c r="N37" s="169"/>
      <c r="O37" s="169"/>
      <c r="P37" s="169">
        <v>186</v>
      </c>
      <c r="Q37" s="170"/>
    </row>
    <row r="38" spans="1:17" ht="12.75">
      <c r="A38" s="168" t="s">
        <v>63</v>
      </c>
      <c r="B38" s="169">
        <v>172</v>
      </c>
      <c r="C38" s="169">
        <v>153</v>
      </c>
      <c r="D38" s="169">
        <v>37</v>
      </c>
      <c r="E38" s="169">
        <v>7037</v>
      </c>
      <c r="F38" s="169"/>
      <c r="G38" s="169">
        <v>7037</v>
      </c>
      <c r="H38" s="169">
        <v>745</v>
      </c>
      <c r="I38" s="169">
        <v>16760</v>
      </c>
      <c r="J38" s="169">
        <v>12607</v>
      </c>
      <c r="K38" s="169">
        <v>3241</v>
      </c>
      <c r="L38" s="169"/>
      <c r="M38" s="169">
        <v>130</v>
      </c>
      <c r="N38" s="169"/>
      <c r="O38" s="169">
        <v>82</v>
      </c>
      <c r="P38" s="169">
        <v>8203</v>
      </c>
      <c r="Q38" s="170"/>
    </row>
    <row r="39" spans="1:17" ht="12.75">
      <c r="A39" s="168" t="s">
        <v>64</v>
      </c>
      <c r="B39" s="169">
        <v>172</v>
      </c>
      <c r="C39" s="169">
        <v>153</v>
      </c>
      <c r="D39" s="169">
        <v>37</v>
      </c>
      <c r="E39" s="169">
        <v>7037</v>
      </c>
      <c r="F39" s="169"/>
      <c r="G39" s="169">
        <v>7037</v>
      </c>
      <c r="H39" s="169">
        <v>745</v>
      </c>
      <c r="I39" s="169">
        <v>16760</v>
      </c>
      <c r="J39" s="169">
        <v>12607</v>
      </c>
      <c r="K39" s="169">
        <v>2115</v>
      </c>
      <c r="L39" s="169"/>
      <c r="M39" s="169">
        <v>130</v>
      </c>
      <c r="N39" s="169"/>
      <c r="O39" s="169">
        <v>82</v>
      </c>
      <c r="P39" s="169">
        <v>8015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1126</v>
      </c>
      <c r="L40" s="169"/>
      <c r="M40" s="169"/>
      <c r="N40" s="169"/>
      <c r="O40" s="169"/>
      <c r="P40" s="169">
        <v>188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600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912.8</v>
      </c>
      <c r="C42" s="119"/>
      <c r="D42" s="119"/>
      <c r="E42" s="119">
        <v>5528.4</v>
      </c>
      <c r="F42" s="119"/>
      <c r="G42" s="119">
        <v>5528.4</v>
      </c>
      <c r="H42" s="119"/>
      <c r="I42" s="119"/>
      <c r="J42" s="119"/>
      <c r="K42" s="119">
        <v>5943.6</v>
      </c>
      <c r="L42" s="119"/>
      <c r="M42" s="119"/>
      <c r="N42" s="119">
        <v>14166.7</v>
      </c>
      <c r="O42" s="119"/>
      <c r="P42" s="119">
        <v>26551.5</v>
      </c>
      <c r="Q42" s="120"/>
    </row>
    <row r="43" spans="1:17" ht="13.5" thickBot="1">
      <c r="A43" s="97" t="s">
        <v>68</v>
      </c>
      <c r="B43" s="121">
        <v>323.3</v>
      </c>
      <c r="C43" s="121"/>
      <c r="D43" s="121"/>
      <c r="E43" s="121">
        <v>1621.5</v>
      </c>
      <c r="F43" s="121"/>
      <c r="G43" s="121">
        <v>1621.5</v>
      </c>
      <c r="H43" s="121"/>
      <c r="I43" s="121"/>
      <c r="J43" s="121"/>
      <c r="K43" s="121">
        <v>1611.5</v>
      </c>
      <c r="L43" s="121"/>
      <c r="M43" s="121"/>
      <c r="N43" s="121">
        <v>3082.3</v>
      </c>
      <c r="O43" s="121"/>
      <c r="P43" s="121">
        <v>6638.6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tr">
        <f>A1</f>
        <v>1982 YILI   GENEL   ENERJİ  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99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47">
        <v>2444.88</v>
      </c>
      <c r="C53" s="147"/>
      <c r="D53" s="147">
        <v>4652.4</v>
      </c>
      <c r="E53" s="147">
        <v>369.8</v>
      </c>
      <c r="F53" s="147">
        <v>5028</v>
      </c>
      <c r="G53" s="147">
        <v>2899.61</v>
      </c>
      <c r="H53" s="147">
        <v>15394.69</v>
      </c>
      <c r="I53" s="147">
        <v>2449.65</v>
      </c>
      <c r="J53" s="147">
        <v>40.95</v>
      </c>
      <c r="K53" s="147"/>
      <c r="L53" s="147">
        <v>1218.3619999999999</v>
      </c>
      <c r="M53" s="147">
        <v>82</v>
      </c>
      <c r="N53" s="147"/>
      <c r="O53" s="148"/>
      <c r="P53" s="149">
        <v>19185.652000000002</v>
      </c>
      <c r="Q53" s="4"/>
    </row>
    <row r="54" spans="1:17" ht="12.75">
      <c r="A54" s="103" t="s">
        <v>36</v>
      </c>
      <c r="B54" s="65">
        <v>674.66</v>
      </c>
      <c r="C54" s="65"/>
      <c r="D54" s="65"/>
      <c r="E54" s="65"/>
      <c r="F54" s="65"/>
      <c r="G54" s="65"/>
      <c r="H54" s="65">
        <v>674.66</v>
      </c>
      <c r="I54" s="65">
        <v>15949.5</v>
      </c>
      <c r="J54" s="65"/>
      <c r="K54" s="65"/>
      <c r="L54" s="65"/>
      <c r="M54" s="66"/>
      <c r="N54" s="23">
        <v>152.47799999999998</v>
      </c>
      <c r="O54" s="66"/>
      <c r="P54" s="104">
        <v>16776.638</v>
      </c>
      <c r="Q54" s="4"/>
    </row>
    <row r="55" spans="1:17" ht="12.75">
      <c r="A55" s="103" t="s">
        <v>37</v>
      </c>
      <c r="B55" s="65">
        <v>1.83</v>
      </c>
      <c r="C55" s="65"/>
      <c r="D55" s="65">
        <v>0</v>
      </c>
      <c r="E55" s="65"/>
      <c r="F55" s="65"/>
      <c r="G55" s="65"/>
      <c r="H55" s="65">
        <v>1.83</v>
      </c>
      <c r="I55" s="65">
        <v>1623.3</v>
      </c>
      <c r="J55" s="65"/>
      <c r="K55" s="65"/>
      <c r="L55" s="65"/>
      <c r="M55" s="65"/>
      <c r="N55" s="65"/>
      <c r="O55" s="66"/>
      <c r="P55" s="104">
        <v>1625.13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60.9</v>
      </c>
      <c r="J56" s="65"/>
      <c r="K56" s="65"/>
      <c r="L56" s="65"/>
      <c r="M56" s="65"/>
      <c r="N56" s="65"/>
      <c r="O56" s="66"/>
      <c r="P56" s="104">
        <v>60.9</v>
      </c>
      <c r="Q56" s="4"/>
    </row>
    <row r="57" spans="1:17" ht="12.75">
      <c r="A57" s="103" t="s">
        <v>39</v>
      </c>
      <c r="B57" s="65">
        <v>-40.87</v>
      </c>
      <c r="C57" s="65">
        <v>-28.5</v>
      </c>
      <c r="D57" s="65">
        <v>-36.8</v>
      </c>
      <c r="E57" s="65"/>
      <c r="F57" s="65"/>
      <c r="G57" s="65"/>
      <c r="H57" s="65">
        <v>-106.17</v>
      </c>
      <c r="I57" s="65">
        <v>149.1</v>
      </c>
      <c r="J57" s="65"/>
      <c r="K57" s="65"/>
      <c r="L57" s="65"/>
      <c r="M57" s="65"/>
      <c r="N57" s="65"/>
      <c r="O57" s="66"/>
      <c r="P57" s="104">
        <v>42.93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-28.35</v>
      </c>
      <c r="J58" s="67"/>
      <c r="K58" s="67"/>
      <c r="L58" s="67"/>
      <c r="M58" s="67"/>
      <c r="N58" s="67"/>
      <c r="O58" s="68"/>
      <c r="P58" s="106">
        <v>-28.35</v>
      </c>
      <c r="Q58" s="4"/>
    </row>
    <row r="59" spans="1:17" ht="12.75">
      <c r="A59" s="165" t="s">
        <v>41</v>
      </c>
      <c r="B59" s="191">
        <v>3076.84</v>
      </c>
      <c r="C59" s="191">
        <v>-28.5</v>
      </c>
      <c r="D59" s="191">
        <v>4615.6</v>
      </c>
      <c r="E59" s="191">
        <v>369.8</v>
      </c>
      <c r="F59" s="191">
        <v>5028</v>
      </c>
      <c r="G59" s="191">
        <v>2899.61</v>
      </c>
      <c r="H59" s="191">
        <v>15961.35</v>
      </c>
      <c r="I59" s="191">
        <v>16835.7</v>
      </c>
      <c r="J59" s="191">
        <v>40.95</v>
      </c>
      <c r="K59" s="191"/>
      <c r="L59" s="191">
        <v>1218.3619999999999</v>
      </c>
      <c r="M59" s="191">
        <v>82</v>
      </c>
      <c r="N59" s="191">
        <v>152.47799999999998</v>
      </c>
      <c r="O59" s="192"/>
      <c r="P59" s="167">
        <v>34290.84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97.65</v>
      </c>
      <c r="J60" s="65"/>
      <c r="K60" s="65"/>
      <c r="L60" s="65"/>
      <c r="M60" s="65"/>
      <c r="N60" s="65"/>
      <c r="O60" s="66"/>
      <c r="P60" s="106">
        <v>97.65</v>
      </c>
      <c r="Q60" s="4"/>
    </row>
    <row r="61" spans="1:17" ht="13.5" thickBot="1">
      <c r="A61" s="157" t="s">
        <v>43</v>
      </c>
      <c r="B61" s="182">
        <v>3076.84</v>
      </c>
      <c r="C61" s="182">
        <v>-28.5</v>
      </c>
      <c r="D61" s="182">
        <v>4615.6</v>
      </c>
      <c r="E61" s="182">
        <v>369.8</v>
      </c>
      <c r="F61" s="182">
        <v>5028</v>
      </c>
      <c r="G61" s="182">
        <v>2899.61</v>
      </c>
      <c r="H61" s="182">
        <v>15961.35</v>
      </c>
      <c r="I61" s="182">
        <v>16933.35</v>
      </c>
      <c r="J61" s="182">
        <v>40.95</v>
      </c>
      <c r="K61" s="182"/>
      <c r="L61" s="182">
        <v>1218.3619999999999</v>
      </c>
      <c r="M61" s="182">
        <v>82</v>
      </c>
      <c r="N61" s="182">
        <v>152.47799999999998</v>
      </c>
      <c r="O61" s="183"/>
      <c r="P61" s="159">
        <v>34388.49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-2374.12</v>
      </c>
      <c r="C63" s="161">
        <v>1560.3</v>
      </c>
      <c r="D63" s="161">
        <v>-1405.6</v>
      </c>
      <c r="E63" s="161">
        <v>-0.258</v>
      </c>
      <c r="F63" s="161"/>
      <c r="G63" s="161"/>
      <c r="H63" s="161">
        <v>-2219.678</v>
      </c>
      <c r="I63" s="161">
        <v>-3258.15</v>
      </c>
      <c r="J63" s="161"/>
      <c r="K63" s="161">
        <v>54.6</v>
      </c>
      <c r="L63" s="161">
        <v>-1218.3619999999999</v>
      </c>
      <c r="M63" s="161"/>
      <c r="N63" s="161">
        <v>1842.292</v>
      </c>
      <c r="O63" s="161"/>
      <c r="P63" s="162">
        <v>-4799.298000000001</v>
      </c>
      <c r="Q63" s="4"/>
    </row>
    <row r="64" spans="1:17" ht="12.75">
      <c r="A64" s="103" t="s">
        <v>45</v>
      </c>
      <c r="B64" s="23">
        <v>-447.74</v>
      </c>
      <c r="C64" s="23"/>
      <c r="D64" s="23">
        <v>-1398.4</v>
      </c>
      <c r="E64" s="23"/>
      <c r="F64" s="23"/>
      <c r="G64" s="23"/>
      <c r="H64" s="23">
        <v>-1846.14</v>
      </c>
      <c r="I64" s="23">
        <v>-1809.15</v>
      </c>
      <c r="J64" s="23"/>
      <c r="K64" s="23"/>
      <c r="L64" s="23">
        <v>-1218.3619999999999</v>
      </c>
      <c r="M64" s="23"/>
      <c r="N64" s="23">
        <v>2283.4719999999998</v>
      </c>
      <c r="O64" s="23"/>
      <c r="P64" s="104">
        <v>-2590.18</v>
      </c>
      <c r="Q64" s="4"/>
    </row>
    <row r="65" spans="1:17" ht="12.75">
      <c r="A65" s="103" t="s">
        <v>46</v>
      </c>
      <c r="B65" s="23">
        <v>-141.52</v>
      </c>
      <c r="C65" s="23">
        <v>52.4</v>
      </c>
      <c r="D65" s="23"/>
      <c r="E65" s="23"/>
      <c r="F65" s="23"/>
      <c r="G65" s="23"/>
      <c r="H65" s="23">
        <v>-89.12</v>
      </c>
      <c r="I65" s="23">
        <v>-11.55</v>
      </c>
      <c r="J65" s="23"/>
      <c r="K65" s="23">
        <v>54.6</v>
      </c>
      <c r="L65" s="23"/>
      <c r="M65" s="23"/>
      <c r="N65" s="23"/>
      <c r="O65" s="23"/>
      <c r="P65" s="104">
        <v>-46.07</v>
      </c>
      <c r="Q65" s="4"/>
    </row>
    <row r="66" spans="1:17" ht="12.75">
      <c r="A66" s="103" t="s">
        <v>47</v>
      </c>
      <c r="B66" s="23">
        <v>-1784.86</v>
      </c>
      <c r="C66" s="23">
        <v>1498.7</v>
      </c>
      <c r="D66" s="23"/>
      <c r="E66" s="23"/>
      <c r="F66" s="23"/>
      <c r="G66" s="23"/>
      <c r="H66" s="23">
        <v>-286.16</v>
      </c>
      <c r="I66" s="23"/>
      <c r="J66" s="23"/>
      <c r="K66" s="23"/>
      <c r="L66" s="23"/>
      <c r="M66" s="23"/>
      <c r="N66" s="23"/>
      <c r="O66" s="23"/>
      <c r="P66" s="104">
        <v>-286.16</v>
      </c>
      <c r="Q66" s="4"/>
    </row>
    <row r="67" spans="1:17" ht="12.75">
      <c r="A67" s="103" t="s">
        <v>48</v>
      </c>
      <c r="B67" s="23"/>
      <c r="C67" s="23">
        <v>10.2</v>
      </c>
      <c r="D67" s="23">
        <v>-7.2</v>
      </c>
      <c r="E67" s="23"/>
      <c r="F67" s="23"/>
      <c r="G67" s="23"/>
      <c r="H67" s="23">
        <v>3</v>
      </c>
      <c r="I67" s="23">
        <v>-3.15</v>
      </c>
      <c r="J67" s="23"/>
      <c r="K67" s="23"/>
      <c r="L67" s="23"/>
      <c r="M67" s="23"/>
      <c r="N67" s="23"/>
      <c r="O67" s="23"/>
      <c r="P67" s="104">
        <v>-0.15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-952.35</v>
      </c>
      <c r="J68" s="23"/>
      <c r="K68" s="23"/>
      <c r="L68" s="23"/>
      <c r="M68" s="23"/>
      <c r="N68" s="23">
        <v>-33.711999999999996</v>
      </c>
      <c r="O68" s="23"/>
      <c r="P68" s="104">
        <v>-986.062</v>
      </c>
      <c r="Q68" s="4"/>
    </row>
    <row r="69" spans="1:17" ht="13.5" thickBot="1">
      <c r="A69" s="103" t="s">
        <v>50</v>
      </c>
      <c r="B69" s="23"/>
      <c r="C69" s="23">
        <v>-1</v>
      </c>
      <c r="D69" s="23"/>
      <c r="E69" s="193">
        <v>-0.258</v>
      </c>
      <c r="F69" s="23"/>
      <c r="G69" s="23"/>
      <c r="H69" s="23">
        <v>-1.258</v>
      </c>
      <c r="I69" s="23">
        <v>-481.95</v>
      </c>
      <c r="J69" s="23"/>
      <c r="K69" s="23"/>
      <c r="L69" s="23"/>
      <c r="M69" s="23"/>
      <c r="N69" s="23">
        <v>-407.46799999999996</v>
      </c>
      <c r="O69" s="23"/>
      <c r="P69" s="104">
        <v>-890.6759999999999</v>
      </c>
      <c r="Q69" s="4"/>
    </row>
    <row r="70" spans="1:17" ht="13.5" thickBot="1">
      <c r="A70" s="157" t="s">
        <v>51</v>
      </c>
      <c r="B70" s="158">
        <v>702.72</v>
      </c>
      <c r="C70" s="158">
        <v>1531.8</v>
      </c>
      <c r="D70" s="158">
        <v>3210</v>
      </c>
      <c r="E70" s="158">
        <v>369.54200000000003</v>
      </c>
      <c r="F70" s="158">
        <v>5028</v>
      </c>
      <c r="G70" s="158">
        <v>2899.61</v>
      </c>
      <c r="H70" s="158">
        <v>13741.672</v>
      </c>
      <c r="I70" s="158">
        <v>13675.2</v>
      </c>
      <c r="J70" s="158">
        <v>40.95</v>
      </c>
      <c r="K70" s="158">
        <v>54.6</v>
      </c>
      <c r="L70" s="158">
        <v>0</v>
      </c>
      <c r="M70" s="158">
        <v>82</v>
      </c>
      <c r="N70" s="158">
        <v>1994.77</v>
      </c>
      <c r="O70" s="158">
        <v>0</v>
      </c>
      <c r="P70" s="159">
        <v>29589.192000000003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702.72</v>
      </c>
      <c r="C72" s="161">
        <v>1531.8</v>
      </c>
      <c r="D72" s="161">
        <v>3210</v>
      </c>
      <c r="E72" s="161">
        <v>369.8</v>
      </c>
      <c r="F72" s="161">
        <v>5028</v>
      </c>
      <c r="G72" s="161">
        <v>2899.61</v>
      </c>
      <c r="H72" s="161">
        <v>13741.93</v>
      </c>
      <c r="I72" s="161">
        <v>13675.2</v>
      </c>
      <c r="J72" s="161">
        <v>40.95</v>
      </c>
      <c r="K72" s="161">
        <v>54.6</v>
      </c>
      <c r="L72" s="161"/>
      <c r="M72" s="161">
        <v>82</v>
      </c>
      <c r="N72" s="161">
        <v>1994.77</v>
      </c>
      <c r="O72" s="161"/>
      <c r="P72" s="162">
        <v>29589.45</v>
      </c>
      <c r="Q72" s="4"/>
    </row>
    <row r="73" spans="1:17" ht="12.75">
      <c r="A73" s="165" t="s">
        <v>53</v>
      </c>
      <c r="B73" s="166">
        <v>416.63</v>
      </c>
      <c r="C73" s="166">
        <v>1443.4</v>
      </c>
      <c r="D73" s="166">
        <v>1062.9</v>
      </c>
      <c r="E73" s="166">
        <v>49.45</v>
      </c>
      <c r="F73" s="166"/>
      <c r="G73" s="166"/>
      <c r="H73" s="166">
        <v>2972.38</v>
      </c>
      <c r="I73" s="166">
        <v>4227.3</v>
      </c>
      <c r="J73" s="166">
        <v>40.95</v>
      </c>
      <c r="K73" s="166"/>
      <c r="L73" s="166"/>
      <c r="M73" s="166"/>
      <c r="N73" s="166">
        <v>1273.3159999999998</v>
      </c>
      <c r="O73" s="166"/>
      <c r="P73" s="167">
        <v>8513.946</v>
      </c>
      <c r="Q73" s="4"/>
    </row>
    <row r="74" spans="1:17" ht="12.75">
      <c r="A74" s="103" t="s">
        <v>54</v>
      </c>
      <c r="B74" s="23"/>
      <c r="C74" s="23">
        <v>1336.3</v>
      </c>
      <c r="D74" s="23">
        <v>0</v>
      </c>
      <c r="E74" s="23"/>
      <c r="F74" s="23"/>
      <c r="G74" s="23"/>
      <c r="H74" s="23">
        <v>1336.3</v>
      </c>
      <c r="I74" s="23">
        <v>194.25</v>
      </c>
      <c r="J74" s="23"/>
      <c r="K74" s="23"/>
      <c r="L74" s="23"/>
      <c r="M74" s="23"/>
      <c r="N74" s="23">
        <v>173.80599999999998</v>
      </c>
      <c r="O74" s="23"/>
      <c r="P74" s="104">
        <v>1704.356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612.15</v>
      </c>
      <c r="J75" s="23"/>
      <c r="K75" s="23"/>
      <c r="L75" s="23"/>
      <c r="M75" s="23"/>
      <c r="N75" s="23">
        <v>157.036</v>
      </c>
      <c r="O75" s="23"/>
      <c r="P75" s="104">
        <v>769.1859999999999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294</v>
      </c>
      <c r="J76" s="23"/>
      <c r="K76" s="23"/>
      <c r="L76" s="23"/>
      <c r="M76" s="23"/>
      <c r="N76" s="23"/>
      <c r="O76" s="23"/>
      <c r="P76" s="104">
        <v>294</v>
      </c>
      <c r="Q76" s="4"/>
    </row>
    <row r="77" spans="1:17" ht="12.75">
      <c r="A77" s="103" t="s">
        <v>57</v>
      </c>
      <c r="B77" s="23"/>
      <c r="C77" s="23"/>
      <c r="D77" s="23">
        <v>153.9</v>
      </c>
      <c r="E77" s="23"/>
      <c r="F77" s="23"/>
      <c r="G77" s="23"/>
      <c r="H77" s="23">
        <v>153.9</v>
      </c>
      <c r="I77" s="23">
        <v>180.6</v>
      </c>
      <c r="J77" s="23"/>
      <c r="K77" s="23"/>
      <c r="L77" s="23"/>
      <c r="M77" s="23"/>
      <c r="N77" s="23">
        <v>36.808</v>
      </c>
      <c r="O77" s="23"/>
      <c r="P77" s="104">
        <v>371.308</v>
      </c>
      <c r="Q77" s="4"/>
    </row>
    <row r="78" spans="1:17" ht="12.75">
      <c r="A78" s="103" t="s">
        <v>58</v>
      </c>
      <c r="B78" s="23">
        <v>50.02</v>
      </c>
      <c r="C78" s="23"/>
      <c r="D78" s="23">
        <v>426.3</v>
      </c>
      <c r="E78" s="23"/>
      <c r="F78" s="23"/>
      <c r="G78" s="23"/>
      <c r="H78" s="23">
        <v>476.32</v>
      </c>
      <c r="I78" s="23">
        <v>1188.6</v>
      </c>
      <c r="J78" s="23">
        <v>40.95</v>
      </c>
      <c r="K78" s="23"/>
      <c r="L78" s="23"/>
      <c r="M78" s="23"/>
      <c r="N78" s="23">
        <v>202.78799999999998</v>
      </c>
      <c r="O78" s="23"/>
      <c r="P78" s="104">
        <v>1908.6580000000001</v>
      </c>
      <c r="Q78" s="4"/>
    </row>
    <row r="79" spans="1:17" ht="12.75">
      <c r="A79" s="103" t="s">
        <v>59</v>
      </c>
      <c r="B79" s="23">
        <v>32.94</v>
      </c>
      <c r="C79" s="23">
        <v>9.1</v>
      </c>
      <c r="D79" s="23">
        <v>288</v>
      </c>
      <c r="E79" s="23"/>
      <c r="F79" s="23"/>
      <c r="G79" s="23"/>
      <c r="H79" s="23">
        <v>330.04</v>
      </c>
      <c r="I79" s="23">
        <v>265.65</v>
      </c>
      <c r="J79" s="23"/>
      <c r="K79" s="23"/>
      <c r="L79" s="23"/>
      <c r="M79" s="23"/>
      <c r="N79" s="23">
        <v>30.701999999999998</v>
      </c>
      <c r="O79" s="23"/>
      <c r="P79" s="104">
        <v>626.392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174.3</v>
      </c>
      <c r="J80" s="23"/>
      <c r="K80" s="23"/>
      <c r="L80" s="23"/>
      <c r="M80" s="23"/>
      <c r="N80" s="23">
        <v>147.146</v>
      </c>
      <c r="O80" s="23"/>
      <c r="P80" s="104">
        <v>321.446</v>
      </c>
      <c r="Q80" s="4"/>
    </row>
    <row r="81" spans="1:17" ht="12.75">
      <c r="A81" s="103" t="s">
        <v>61</v>
      </c>
      <c r="B81" s="26">
        <v>333.67</v>
      </c>
      <c r="C81" s="26">
        <v>98</v>
      </c>
      <c r="D81" s="26">
        <v>194.7</v>
      </c>
      <c r="E81" s="68">
        <v>49.45</v>
      </c>
      <c r="F81" s="26"/>
      <c r="G81" s="26"/>
      <c r="H81" s="26">
        <v>675.82</v>
      </c>
      <c r="I81" s="26">
        <v>1317.75</v>
      </c>
      <c r="J81" s="26"/>
      <c r="K81" s="26"/>
      <c r="L81" s="26"/>
      <c r="M81" s="26"/>
      <c r="N81" s="26">
        <v>525.03</v>
      </c>
      <c r="O81" s="26"/>
      <c r="P81" s="106">
        <v>2518.6</v>
      </c>
      <c r="Q81" s="4"/>
    </row>
    <row r="82" spans="1:17" ht="12.75">
      <c r="A82" s="168" t="s">
        <v>62</v>
      </c>
      <c r="B82" s="166">
        <v>181.17</v>
      </c>
      <c r="C82" s="166">
        <v>2.1</v>
      </c>
      <c r="D82" s="166">
        <v>36</v>
      </c>
      <c r="E82" s="166"/>
      <c r="F82" s="166"/>
      <c r="G82" s="166"/>
      <c r="H82" s="166">
        <v>219.27</v>
      </c>
      <c r="I82" s="166">
        <v>5414.85</v>
      </c>
      <c r="J82" s="166"/>
      <c r="K82" s="166"/>
      <c r="L82" s="166"/>
      <c r="M82" s="166"/>
      <c r="N82" s="166">
        <v>15.995999999999999</v>
      </c>
      <c r="O82" s="166"/>
      <c r="P82" s="167">
        <v>5650.116000000001</v>
      </c>
      <c r="Q82" s="4"/>
    </row>
    <row r="83" spans="1:17" ht="12.75">
      <c r="A83" s="168" t="s">
        <v>63</v>
      </c>
      <c r="B83" s="166">
        <v>104.92</v>
      </c>
      <c r="C83" s="166">
        <v>86.3</v>
      </c>
      <c r="D83" s="166">
        <v>2111.1</v>
      </c>
      <c r="E83" s="166">
        <v>320.35</v>
      </c>
      <c r="F83" s="166">
        <v>5028</v>
      </c>
      <c r="G83" s="166">
        <v>2899.61</v>
      </c>
      <c r="H83" s="166">
        <v>10550.28</v>
      </c>
      <c r="I83" s="166">
        <v>3403.05</v>
      </c>
      <c r="J83" s="166"/>
      <c r="K83" s="166">
        <v>54.6</v>
      </c>
      <c r="L83" s="166"/>
      <c r="M83" s="166">
        <v>82</v>
      </c>
      <c r="N83" s="166">
        <v>705.458</v>
      </c>
      <c r="O83" s="166"/>
      <c r="P83" s="167">
        <v>14795.388000000003</v>
      </c>
      <c r="Q83" s="4"/>
    </row>
    <row r="84" spans="1:17" ht="12.75">
      <c r="A84" s="168" t="s">
        <v>64</v>
      </c>
      <c r="B84" s="166">
        <v>104.92</v>
      </c>
      <c r="C84" s="166">
        <v>86.3</v>
      </c>
      <c r="D84" s="166">
        <v>2111.1</v>
      </c>
      <c r="E84" s="166">
        <v>320.35</v>
      </c>
      <c r="F84" s="166">
        <v>5028</v>
      </c>
      <c r="G84" s="166">
        <v>2899.61</v>
      </c>
      <c r="H84" s="166">
        <v>10550.28</v>
      </c>
      <c r="I84" s="166">
        <v>2220.75</v>
      </c>
      <c r="J84" s="166"/>
      <c r="K84" s="166">
        <v>54.6</v>
      </c>
      <c r="L84" s="166"/>
      <c r="M84" s="166">
        <v>82</v>
      </c>
      <c r="N84" s="166">
        <v>689.29</v>
      </c>
      <c r="O84" s="166"/>
      <c r="P84" s="167">
        <v>13596.92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1182.3</v>
      </c>
      <c r="J85" s="166"/>
      <c r="K85" s="166"/>
      <c r="L85" s="166"/>
      <c r="M85" s="166"/>
      <c r="N85" s="166">
        <v>16.168</v>
      </c>
      <c r="O85" s="166"/>
      <c r="P85" s="167">
        <v>1198.4679999999998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630</v>
      </c>
      <c r="J86" s="172"/>
      <c r="K86" s="172"/>
      <c r="L86" s="172"/>
      <c r="M86" s="172"/>
      <c r="N86" s="172"/>
      <c r="O86" s="172"/>
      <c r="P86" s="173">
        <v>630</v>
      </c>
      <c r="Q86" s="4"/>
    </row>
    <row r="87" spans="1:17" ht="12.75">
      <c r="A87" s="90" t="s">
        <v>67</v>
      </c>
      <c r="B87" s="135">
        <v>912.8</v>
      </c>
      <c r="C87" s="135"/>
      <c r="D87" s="135">
        <v>5528.4</v>
      </c>
      <c r="E87" s="135"/>
      <c r="F87" s="135"/>
      <c r="G87" s="135">
        <v>0</v>
      </c>
      <c r="H87" s="135">
        <v>6441.2</v>
      </c>
      <c r="I87" s="135">
        <v>5943.6</v>
      </c>
      <c r="J87" s="135"/>
      <c r="K87" s="135"/>
      <c r="L87" s="135">
        <v>14166.7</v>
      </c>
      <c r="M87" s="135"/>
      <c r="N87" s="135"/>
      <c r="O87" s="135"/>
      <c r="P87" s="132">
        <v>26551.5</v>
      </c>
      <c r="Q87" s="4"/>
    </row>
    <row r="88" spans="1:17" ht="13.5" thickBot="1">
      <c r="A88" s="97" t="s">
        <v>68</v>
      </c>
      <c r="B88" s="117">
        <v>323.3</v>
      </c>
      <c r="C88" s="117"/>
      <c r="D88" s="117">
        <v>1621.5</v>
      </c>
      <c r="E88" s="117"/>
      <c r="F88" s="117"/>
      <c r="G88" s="117">
        <v>0</v>
      </c>
      <c r="H88" s="117">
        <v>1944.8</v>
      </c>
      <c r="I88" s="117">
        <v>1611.5</v>
      </c>
      <c r="J88" s="117"/>
      <c r="K88" s="117"/>
      <c r="L88" s="117">
        <v>3082.3</v>
      </c>
      <c r="M88" s="117"/>
      <c r="N88" s="117"/>
      <c r="O88" s="117"/>
      <c r="P88" s="118">
        <v>6638.6</v>
      </c>
      <c r="Q88" s="4"/>
    </row>
    <row r="89" spans="1:17" ht="12.75">
      <c r="A89" s="90" t="s">
        <v>74</v>
      </c>
      <c r="B89" s="136">
        <v>258065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505.2047635366689</v>
      </c>
      <c r="M89" s="138" t="s">
        <v>78</v>
      </c>
      <c r="N89" s="138"/>
      <c r="O89" s="138"/>
      <c r="P89" s="140" t="s">
        <v>181</v>
      </c>
      <c r="Q89" s="2"/>
    </row>
    <row r="90" spans="1:17" ht="13.5" thickBot="1">
      <c r="A90" s="97" t="s">
        <v>79</v>
      </c>
      <c r="B90" s="141" t="s">
        <v>182</v>
      </c>
      <c r="C90" s="142" t="s">
        <v>80</v>
      </c>
      <c r="D90" s="142"/>
      <c r="E90" s="143" t="s">
        <v>183</v>
      </c>
      <c r="F90" s="142" t="s">
        <v>94</v>
      </c>
      <c r="G90" s="144" t="s">
        <v>95</v>
      </c>
      <c r="H90" s="144">
        <v>736.559501370802</v>
      </c>
      <c r="I90" s="142" t="s">
        <v>96</v>
      </c>
      <c r="J90" s="142"/>
      <c r="K90" s="142"/>
      <c r="L90" s="145">
        <v>606.6869431117203</v>
      </c>
      <c r="M90" s="142" t="s">
        <v>83</v>
      </c>
      <c r="N90" s="142"/>
      <c r="O90" s="142"/>
      <c r="P90" s="146" t="s">
        <v>184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0"/>
    </sheetView>
  </sheetViews>
  <sheetFormatPr defaultColWidth="9.140625" defaultRowHeight="12.75"/>
  <cols>
    <col min="1" max="1" width="25.421875" style="0" customWidth="1"/>
    <col min="2" max="13" width="9.28125" style="0" bestFit="1" customWidth="1"/>
    <col min="14" max="14" width="9.8515625" style="0" bestFit="1" customWidth="1"/>
  </cols>
  <sheetData>
    <row r="1" spans="1:17" ht="12.75">
      <c r="A1" s="564" t="s">
        <v>185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2"/>
      <c r="H3" s="3"/>
      <c r="I3" s="4"/>
      <c r="J3" s="2"/>
      <c r="K3" s="2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12</v>
      </c>
      <c r="M5" s="91" t="s">
        <v>13</v>
      </c>
      <c r="N5" s="92" t="s">
        <v>14</v>
      </c>
      <c r="O5" s="93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168</v>
      </c>
      <c r="C6" s="12" t="s">
        <v>169</v>
      </c>
      <c r="D6" s="12" t="s">
        <v>170</v>
      </c>
      <c r="E6" s="12" t="s">
        <v>171</v>
      </c>
      <c r="F6" s="12" t="s">
        <v>172</v>
      </c>
      <c r="G6" s="12" t="s">
        <v>127</v>
      </c>
      <c r="H6" s="12" t="s">
        <v>173</v>
      </c>
      <c r="I6" s="12" t="s">
        <v>171</v>
      </c>
      <c r="J6" s="12" t="s">
        <v>174</v>
      </c>
      <c r="K6" s="12" t="s">
        <v>175</v>
      </c>
      <c r="L6" s="12" t="s">
        <v>176</v>
      </c>
      <c r="M6" s="12" t="s">
        <v>177</v>
      </c>
      <c r="N6" s="12" t="s">
        <v>178</v>
      </c>
      <c r="O6" s="13" t="s">
        <v>179</v>
      </c>
      <c r="P6" s="12" t="s">
        <v>180</v>
      </c>
      <c r="Q6" s="96" t="s">
        <v>179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0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3539</v>
      </c>
      <c r="C8" s="155"/>
      <c r="D8" s="155"/>
      <c r="E8" s="155">
        <v>11870</v>
      </c>
      <c r="F8" s="155">
        <v>9086</v>
      </c>
      <c r="G8" s="155">
        <v>20956</v>
      </c>
      <c r="H8" s="155">
        <v>750</v>
      </c>
      <c r="I8" s="155">
        <v>17086</v>
      </c>
      <c r="J8" s="155">
        <v>12748</v>
      </c>
      <c r="K8" s="155">
        <v>2203</v>
      </c>
      <c r="L8" s="155">
        <v>8</v>
      </c>
      <c r="M8" s="155"/>
      <c r="N8" s="155">
        <v>11343</v>
      </c>
      <c r="O8" s="155">
        <v>100</v>
      </c>
      <c r="P8" s="155"/>
      <c r="Q8" s="156"/>
    </row>
    <row r="9" spans="1:17" ht="12.75">
      <c r="A9" s="103" t="s">
        <v>36</v>
      </c>
      <c r="B9" s="23">
        <v>1670</v>
      </c>
      <c r="C9" s="23"/>
      <c r="D9" s="23"/>
      <c r="E9" s="23"/>
      <c r="F9" s="23"/>
      <c r="G9" s="23"/>
      <c r="H9" s="23"/>
      <c r="I9" s="23"/>
      <c r="J9" s="23"/>
      <c r="K9" s="23">
        <v>15730</v>
      </c>
      <c r="L9" s="23"/>
      <c r="M9" s="23"/>
      <c r="N9" s="23"/>
      <c r="O9" s="23"/>
      <c r="P9" s="23">
        <v>2221</v>
      </c>
      <c r="Q9" s="104"/>
    </row>
    <row r="10" spans="1:17" ht="12.75">
      <c r="A10" s="103" t="s">
        <v>37</v>
      </c>
      <c r="B10" s="23">
        <v>0</v>
      </c>
      <c r="C10" s="23"/>
      <c r="D10" s="23"/>
      <c r="E10" s="23"/>
      <c r="F10" s="23"/>
      <c r="G10" s="23">
        <v>0</v>
      </c>
      <c r="H10" s="23"/>
      <c r="I10" s="23"/>
      <c r="J10" s="23"/>
      <c r="K10" s="23">
        <v>904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69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127</v>
      </c>
      <c r="C12" s="23">
        <v>-65</v>
      </c>
      <c r="D12" s="23">
        <v>-2</v>
      </c>
      <c r="E12" s="23">
        <v>-255</v>
      </c>
      <c r="F12" s="23">
        <v>-38</v>
      </c>
      <c r="G12" s="23">
        <v>-293</v>
      </c>
      <c r="H12" s="23">
        <v>0</v>
      </c>
      <c r="I12" s="23"/>
      <c r="J12" s="23"/>
      <c r="K12" s="23">
        <v>-339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-17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5336</v>
      </c>
      <c r="C14" s="26">
        <v>-65</v>
      </c>
      <c r="D14" s="26">
        <v>-2</v>
      </c>
      <c r="E14" s="26">
        <v>11615</v>
      </c>
      <c r="F14" s="26">
        <v>9048</v>
      </c>
      <c r="G14" s="26">
        <v>20663</v>
      </c>
      <c r="H14" s="26">
        <v>750</v>
      </c>
      <c r="I14" s="26">
        <v>17086</v>
      </c>
      <c r="J14" s="26">
        <v>12748</v>
      </c>
      <c r="K14" s="26">
        <v>16604</v>
      </c>
      <c r="L14" s="26">
        <v>8</v>
      </c>
      <c r="M14" s="26"/>
      <c r="N14" s="26">
        <v>11343</v>
      </c>
      <c r="O14" s="26">
        <v>100</v>
      </c>
      <c r="P14" s="26">
        <v>2221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101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5336</v>
      </c>
      <c r="C16" s="158">
        <v>-65</v>
      </c>
      <c r="D16" s="158">
        <v>-2</v>
      </c>
      <c r="E16" s="158">
        <v>11615</v>
      </c>
      <c r="F16" s="158">
        <v>9048</v>
      </c>
      <c r="G16" s="158">
        <v>20663</v>
      </c>
      <c r="H16" s="158">
        <v>750</v>
      </c>
      <c r="I16" s="158">
        <v>17086</v>
      </c>
      <c r="J16" s="158">
        <v>12748</v>
      </c>
      <c r="K16" s="158">
        <v>16705</v>
      </c>
      <c r="L16" s="158">
        <v>8</v>
      </c>
      <c r="M16" s="158"/>
      <c r="N16" s="158">
        <v>11343</v>
      </c>
      <c r="O16" s="158">
        <v>100</v>
      </c>
      <c r="P16" s="158">
        <v>2221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-4285</v>
      </c>
      <c r="C18" s="161">
        <v>2689</v>
      </c>
      <c r="D18" s="161">
        <v>45</v>
      </c>
      <c r="E18" s="161">
        <v>-180</v>
      </c>
      <c r="F18" s="161">
        <v>-9048</v>
      </c>
      <c r="G18" s="161">
        <v>-9228</v>
      </c>
      <c r="H18" s="161">
        <v>0</v>
      </c>
      <c r="I18" s="161"/>
      <c r="J18" s="161"/>
      <c r="K18" s="161">
        <v>-3604</v>
      </c>
      <c r="L18" s="161">
        <v>0</v>
      </c>
      <c r="M18" s="161">
        <v>124</v>
      </c>
      <c r="N18" s="161">
        <v>-11343</v>
      </c>
      <c r="O18" s="161"/>
      <c r="P18" s="161">
        <v>21809</v>
      </c>
      <c r="Q18" s="162"/>
    </row>
    <row r="19" spans="1:17" ht="12.75">
      <c r="A19" s="103" t="s">
        <v>45</v>
      </c>
      <c r="B19" s="23">
        <v>-637</v>
      </c>
      <c r="C19" s="23"/>
      <c r="D19" s="23"/>
      <c r="E19" s="23"/>
      <c r="F19" s="23">
        <v>-9048</v>
      </c>
      <c r="G19" s="23">
        <v>-9048</v>
      </c>
      <c r="H19" s="23"/>
      <c r="I19" s="23"/>
      <c r="J19" s="23"/>
      <c r="K19" s="23">
        <v>-2168</v>
      </c>
      <c r="L19" s="23"/>
      <c r="M19" s="23"/>
      <c r="N19" s="23">
        <v>-11343</v>
      </c>
      <c r="O19" s="23"/>
      <c r="P19" s="23">
        <v>27347</v>
      </c>
      <c r="Q19" s="104"/>
    </row>
    <row r="20" spans="1:17" ht="12.75">
      <c r="A20" s="103" t="s">
        <v>46</v>
      </c>
      <c r="B20" s="23">
        <v>-224</v>
      </c>
      <c r="C20" s="23">
        <v>141</v>
      </c>
      <c r="D20" s="23"/>
      <c r="E20" s="23"/>
      <c r="F20" s="23"/>
      <c r="G20" s="23"/>
      <c r="H20" s="23"/>
      <c r="I20" s="23"/>
      <c r="J20" s="23"/>
      <c r="K20" s="23">
        <v>-12</v>
      </c>
      <c r="L20" s="23"/>
      <c r="M20" s="23">
        <v>124</v>
      </c>
      <c r="N20" s="23"/>
      <c r="O20" s="23"/>
      <c r="P20" s="23"/>
      <c r="Q20" s="104"/>
    </row>
    <row r="21" spans="1:17" ht="12.75">
      <c r="A21" s="103" t="s">
        <v>47</v>
      </c>
      <c r="B21" s="23">
        <v>-3424</v>
      </c>
      <c r="C21" s="23">
        <v>2563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-15</v>
      </c>
      <c r="D22" s="23">
        <v>47</v>
      </c>
      <c r="E22" s="23">
        <v>-31</v>
      </c>
      <c r="F22" s="23"/>
      <c r="G22" s="23">
        <v>-31</v>
      </c>
      <c r="H22" s="23"/>
      <c r="I22" s="23"/>
      <c r="J22" s="23"/>
      <c r="K22" s="23">
        <v>-5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-963</v>
      </c>
      <c r="L23" s="23"/>
      <c r="M23" s="23"/>
      <c r="N23" s="23"/>
      <c r="O23" s="23"/>
      <c r="P23" s="23">
        <v>-435</v>
      </c>
      <c r="Q23" s="104"/>
    </row>
    <row r="24" spans="1:17" ht="13.5" thickBot="1">
      <c r="A24" s="103" t="s">
        <v>50</v>
      </c>
      <c r="B24" s="23"/>
      <c r="C24" s="23"/>
      <c r="D24" s="23">
        <v>-2</v>
      </c>
      <c r="E24" s="23">
        <v>-149</v>
      </c>
      <c r="F24" s="23"/>
      <c r="G24" s="23">
        <v>-149</v>
      </c>
      <c r="H24" s="23"/>
      <c r="I24" s="23"/>
      <c r="J24" s="23"/>
      <c r="K24" s="23">
        <v>-456</v>
      </c>
      <c r="L24" s="23"/>
      <c r="M24" s="23"/>
      <c r="N24" s="23"/>
      <c r="O24" s="23"/>
      <c r="P24" s="23">
        <v>-5103</v>
      </c>
      <c r="Q24" s="104"/>
    </row>
    <row r="25" spans="1:17" ht="13.5" thickBot="1">
      <c r="A25" s="157" t="s">
        <v>51</v>
      </c>
      <c r="B25" s="158">
        <v>1051</v>
      </c>
      <c r="C25" s="158">
        <v>2624</v>
      </c>
      <c r="D25" s="158">
        <v>43</v>
      </c>
      <c r="E25" s="158">
        <v>11435</v>
      </c>
      <c r="F25" s="158"/>
      <c r="G25" s="158">
        <v>11435</v>
      </c>
      <c r="H25" s="158">
        <v>750</v>
      </c>
      <c r="I25" s="158">
        <v>17086</v>
      </c>
      <c r="J25" s="158">
        <v>12748</v>
      </c>
      <c r="K25" s="158">
        <v>13101</v>
      </c>
      <c r="L25" s="158">
        <v>8</v>
      </c>
      <c r="M25" s="158">
        <v>124</v>
      </c>
      <c r="N25" s="158">
        <v>0</v>
      </c>
      <c r="O25" s="158">
        <v>100</v>
      </c>
      <c r="P25" s="158">
        <v>24030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1051</v>
      </c>
      <c r="C27" s="161">
        <v>2624</v>
      </c>
      <c r="D27" s="161">
        <v>43</v>
      </c>
      <c r="E27" s="161">
        <v>11435</v>
      </c>
      <c r="F27" s="161"/>
      <c r="G27" s="161">
        <v>11435</v>
      </c>
      <c r="H27" s="161">
        <v>750</v>
      </c>
      <c r="I27" s="161">
        <v>17086</v>
      </c>
      <c r="J27" s="161">
        <v>12748</v>
      </c>
      <c r="K27" s="161">
        <v>13101</v>
      </c>
      <c r="L27" s="161">
        <v>8</v>
      </c>
      <c r="M27" s="161">
        <v>124</v>
      </c>
      <c r="N27" s="161"/>
      <c r="O27" s="161">
        <v>100</v>
      </c>
      <c r="P27" s="161">
        <v>24030</v>
      </c>
      <c r="Q27" s="162"/>
    </row>
    <row r="28" spans="1:17" ht="12.75">
      <c r="A28" s="165" t="s">
        <v>53</v>
      </c>
      <c r="B28" s="166">
        <v>593</v>
      </c>
      <c r="C28" s="166">
        <v>2376</v>
      </c>
      <c r="D28" s="166"/>
      <c r="E28" s="166">
        <v>3703</v>
      </c>
      <c r="F28" s="166"/>
      <c r="G28" s="166">
        <v>3703</v>
      </c>
      <c r="H28" s="166">
        <v>98</v>
      </c>
      <c r="I28" s="166"/>
      <c r="J28" s="166"/>
      <c r="K28" s="166">
        <v>3840</v>
      </c>
      <c r="L28" s="166">
        <v>8</v>
      </c>
      <c r="M28" s="166"/>
      <c r="N28" s="166"/>
      <c r="O28" s="166"/>
      <c r="P28" s="166">
        <v>15141</v>
      </c>
      <c r="Q28" s="167"/>
    </row>
    <row r="29" spans="1:17" ht="12.75">
      <c r="A29" s="103" t="s">
        <v>54</v>
      </c>
      <c r="B29" s="23"/>
      <c r="C29" s="23">
        <v>2232</v>
      </c>
      <c r="D29" s="23"/>
      <c r="E29" s="23">
        <v>0</v>
      </c>
      <c r="F29" s="23"/>
      <c r="G29" s="23">
        <v>0</v>
      </c>
      <c r="H29" s="23"/>
      <c r="I29" s="23"/>
      <c r="J29" s="23"/>
      <c r="K29" s="23">
        <v>220</v>
      </c>
      <c r="L29" s="23"/>
      <c r="M29" s="23"/>
      <c r="N29" s="23"/>
      <c r="O29" s="23"/>
      <c r="P29" s="23">
        <v>2229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590</v>
      </c>
      <c r="L30" s="23"/>
      <c r="M30" s="23"/>
      <c r="N30" s="23"/>
      <c r="O30" s="23"/>
      <c r="P30" s="23">
        <v>1698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320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686</v>
      </c>
      <c r="F32" s="23"/>
      <c r="G32" s="23">
        <v>686</v>
      </c>
      <c r="H32" s="23"/>
      <c r="I32" s="23"/>
      <c r="J32" s="23"/>
      <c r="K32" s="23">
        <v>197</v>
      </c>
      <c r="L32" s="23"/>
      <c r="M32" s="23"/>
      <c r="N32" s="23"/>
      <c r="O32" s="23"/>
      <c r="P32" s="23">
        <v>459</v>
      </c>
      <c r="Q32" s="104"/>
    </row>
    <row r="33" spans="1:17" ht="12.75">
      <c r="A33" s="103" t="s">
        <v>58</v>
      </c>
      <c r="B33" s="23">
        <v>81</v>
      </c>
      <c r="C33" s="23"/>
      <c r="D33" s="23"/>
      <c r="E33" s="23">
        <v>1603</v>
      </c>
      <c r="F33" s="23"/>
      <c r="G33" s="23">
        <v>1603</v>
      </c>
      <c r="H33" s="23"/>
      <c r="I33" s="23"/>
      <c r="J33" s="23"/>
      <c r="K33" s="23">
        <v>1146</v>
      </c>
      <c r="L33" s="23">
        <v>8</v>
      </c>
      <c r="M33" s="23"/>
      <c r="N33" s="23"/>
      <c r="O33" s="23"/>
      <c r="P33" s="23">
        <v>2168</v>
      </c>
      <c r="Q33" s="104"/>
    </row>
    <row r="34" spans="1:17" ht="12.75">
      <c r="A34" s="103" t="s">
        <v>59</v>
      </c>
      <c r="B34" s="23">
        <v>50</v>
      </c>
      <c r="C34" s="23">
        <v>0</v>
      </c>
      <c r="D34" s="23"/>
      <c r="E34" s="23">
        <v>532</v>
      </c>
      <c r="F34" s="23"/>
      <c r="G34" s="23">
        <v>532</v>
      </c>
      <c r="H34" s="23"/>
      <c r="I34" s="23"/>
      <c r="J34" s="23"/>
      <c r="K34" s="23">
        <v>324</v>
      </c>
      <c r="L34" s="23"/>
      <c r="M34" s="23"/>
      <c r="N34" s="23"/>
      <c r="O34" s="23"/>
      <c r="P34" s="23">
        <v>369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188</v>
      </c>
      <c r="L35" s="23"/>
      <c r="M35" s="23"/>
      <c r="N35" s="23"/>
      <c r="O35" s="23"/>
      <c r="P35" s="23">
        <v>1574</v>
      </c>
      <c r="Q35" s="104"/>
    </row>
    <row r="36" spans="1:17" ht="12.75">
      <c r="A36" s="103" t="s">
        <v>61</v>
      </c>
      <c r="B36" s="23">
        <v>462</v>
      </c>
      <c r="C36" s="23">
        <v>144</v>
      </c>
      <c r="D36" s="23"/>
      <c r="E36" s="23">
        <v>882</v>
      </c>
      <c r="F36" s="23"/>
      <c r="G36" s="23">
        <v>882</v>
      </c>
      <c r="H36" s="23">
        <v>98</v>
      </c>
      <c r="I36" s="23"/>
      <c r="J36" s="23"/>
      <c r="K36" s="23">
        <v>855</v>
      </c>
      <c r="L36" s="23">
        <v>0</v>
      </c>
      <c r="M36" s="23"/>
      <c r="N36" s="23"/>
      <c r="O36" s="23"/>
      <c r="P36" s="23">
        <v>6644</v>
      </c>
      <c r="Q36" s="104"/>
    </row>
    <row r="37" spans="1:17" ht="12.75">
      <c r="A37" s="168" t="s">
        <v>62</v>
      </c>
      <c r="B37" s="169">
        <v>287</v>
      </c>
      <c r="C37" s="169">
        <v>4</v>
      </c>
      <c r="D37" s="169"/>
      <c r="E37" s="169">
        <v>98</v>
      </c>
      <c r="F37" s="169"/>
      <c r="G37" s="169">
        <v>98</v>
      </c>
      <c r="H37" s="169"/>
      <c r="I37" s="169"/>
      <c r="J37" s="169"/>
      <c r="K37" s="169">
        <v>5382</v>
      </c>
      <c r="L37" s="169"/>
      <c r="M37" s="169"/>
      <c r="N37" s="169"/>
      <c r="O37" s="169"/>
      <c r="P37" s="169">
        <v>201</v>
      </c>
      <c r="Q37" s="170"/>
    </row>
    <row r="38" spans="1:17" ht="12.75">
      <c r="A38" s="168" t="s">
        <v>63</v>
      </c>
      <c r="B38" s="169">
        <v>171</v>
      </c>
      <c r="C38" s="169">
        <v>244</v>
      </c>
      <c r="D38" s="169">
        <v>43</v>
      </c>
      <c r="E38" s="169">
        <v>7634</v>
      </c>
      <c r="F38" s="169"/>
      <c r="G38" s="169">
        <v>7634</v>
      </c>
      <c r="H38" s="169">
        <v>652</v>
      </c>
      <c r="I38" s="169">
        <v>17086</v>
      </c>
      <c r="J38" s="169">
        <v>12748</v>
      </c>
      <c r="K38" s="169">
        <v>3215</v>
      </c>
      <c r="L38" s="169"/>
      <c r="M38" s="169">
        <v>124</v>
      </c>
      <c r="N38" s="169"/>
      <c r="O38" s="169">
        <v>100</v>
      </c>
      <c r="P38" s="169">
        <v>8688</v>
      </c>
      <c r="Q38" s="170"/>
    </row>
    <row r="39" spans="1:17" ht="12.75">
      <c r="A39" s="168" t="s">
        <v>64</v>
      </c>
      <c r="B39" s="169">
        <v>171</v>
      </c>
      <c r="C39" s="169">
        <v>244</v>
      </c>
      <c r="D39" s="169">
        <v>43</v>
      </c>
      <c r="E39" s="169">
        <v>7634</v>
      </c>
      <c r="F39" s="169"/>
      <c r="G39" s="169">
        <v>7634</v>
      </c>
      <c r="H39" s="169">
        <v>652</v>
      </c>
      <c r="I39" s="169">
        <v>17086</v>
      </c>
      <c r="J39" s="169">
        <v>12748</v>
      </c>
      <c r="K39" s="169">
        <v>1998</v>
      </c>
      <c r="L39" s="169"/>
      <c r="M39" s="169">
        <v>124</v>
      </c>
      <c r="N39" s="169"/>
      <c r="O39" s="169">
        <v>100</v>
      </c>
      <c r="P39" s="169">
        <v>8464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1217</v>
      </c>
      <c r="L40" s="169"/>
      <c r="M40" s="169"/>
      <c r="N40" s="169"/>
      <c r="O40" s="169"/>
      <c r="P40" s="169">
        <v>224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664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787.2</v>
      </c>
      <c r="C42" s="119"/>
      <c r="D42" s="119"/>
      <c r="E42" s="119">
        <v>7789.8</v>
      </c>
      <c r="F42" s="119"/>
      <c r="G42" s="119">
        <v>7789.8</v>
      </c>
      <c r="H42" s="119"/>
      <c r="I42" s="119"/>
      <c r="J42" s="119"/>
      <c r="K42" s="119">
        <v>7427.1</v>
      </c>
      <c r="L42" s="119"/>
      <c r="M42" s="119"/>
      <c r="N42" s="119">
        <v>11342.7</v>
      </c>
      <c r="O42" s="119"/>
      <c r="P42" s="119">
        <v>27346.8</v>
      </c>
      <c r="Q42" s="120"/>
    </row>
    <row r="43" spans="1:17" ht="13.5" thickBot="1">
      <c r="A43" s="97" t="s">
        <v>68</v>
      </c>
      <c r="B43" s="121">
        <v>245.9</v>
      </c>
      <c r="C43" s="121"/>
      <c r="D43" s="121"/>
      <c r="E43" s="121">
        <v>1825.8</v>
      </c>
      <c r="F43" s="121"/>
      <c r="G43" s="121">
        <v>1825.8</v>
      </c>
      <c r="H43" s="121"/>
      <c r="I43" s="121"/>
      <c r="J43" s="121"/>
      <c r="K43" s="121">
        <v>1624.1</v>
      </c>
      <c r="L43" s="121"/>
      <c r="M43" s="121"/>
      <c r="N43" s="121">
        <v>3239.3</v>
      </c>
      <c r="O43" s="121"/>
      <c r="P43" s="121">
        <v>6935.1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tr">
        <f>A1</f>
        <v>1983 YILI   GENEL   ENERJİ  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12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2158.79</v>
      </c>
      <c r="C53" s="175"/>
      <c r="D53" s="175">
        <v>5378.2</v>
      </c>
      <c r="E53" s="175">
        <v>322.5</v>
      </c>
      <c r="F53" s="175">
        <v>5125.8</v>
      </c>
      <c r="G53" s="175">
        <v>2932.04</v>
      </c>
      <c r="H53" s="175">
        <v>15917.33</v>
      </c>
      <c r="I53" s="175">
        <v>2313.15</v>
      </c>
      <c r="J53" s="175">
        <v>7.28</v>
      </c>
      <c r="K53" s="175"/>
      <c r="L53" s="175">
        <v>975.4979999999999</v>
      </c>
      <c r="M53" s="175">
        <v>100</v>
      </c>
      <c r="N53" s="175"/>
      <c r="O53" s="176"/>
      <c r="P53" s="177">
        <v>19313.258</v>
      </c>
      <c r="Q53" s="4"/>
    </row>
    <row r="54" spans="1:17" ht="12.75">
      <c r="A54" s="103" t="s">
        <v>36</v>
      </c>
      <c r="B54" s="65">
        <v>1018.7</v>
      </c>
      <c r="C54" s="65"/>
      <c r="D54" s="65"/>
      <c r="E54" s="65"/>
      <c r="F54" s="65"/>
      <c r="G54" s="65"/>
      <c r="H54" s="65">
        <v>1018.7</v>
      </c>
      <c r="I54" s="65">
        <v>16516.5</v>
      </c>
      <c r="J54" s="65"/>
      <c r="K54" s="65"/>
      <c r="L54" s="65"/>
      <c r="M54" s="66"/>
      <c r="N54" s="23">
        <v>191.00599999999997</v>
      </c>
      <c r="O54" s="66"/>
      <c r="P54" s="104">
        <v>17726.206000000002</v>
      </c>
      <c r="Q54" s="4"/>
    </row>
    <row r="55" spans="1:17" ht="12.75">
      <c r="A55" s="103" t="s">
        <v>37</v>
      </c>
      <c r="B55" s="65">
        <v>0</v>
      </c>
      <c r="C55" s="65"/>
      <c r="D55" s="65">
        <v>0</v>
      </c>
      <c r="E55" s="65"/>
      <c r="F55" s="65"/>
      <c r="G55" s="65"/>
      <c r="H55" s="65">
        <v>0</v>
      </c>
      <c r="I55" s="65">
        <v>949.2</v>
      </c>
      <c r="J55" s="65"/>
      <c r="K55" s="65"/>
      <c r="L55" s="65"/>
      <c r="M55" s="65"/>
      <c r="N55" s="65"/>
      <c r="O55" s="66"/>
      <c r="P55" s="104">
        <v>949.2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72.45</v>
      </c>
      <c r="J56" s="65"/>
      <c r="K56" s="65"/>
      <c r="L56" s="65"/>
      <c r="M56" s="65"/>
      <c r="N56" s="65"/>
      <c r="O56" s="66"/>
      <c r="P56" s="104">
        <v>72.45</v>
      </c>
      <c r="Q56" s="4"/>
    </row>
    <row r="57" spans="1:17" ht="12.75">
      <c r="A57" s="103" t="s">
        <v>39</v>
      </c>
      <c r="B57" s="65">
        <v>77.47</v>
      </c>
      <c r="C57" s="65">
        <v>-46.5</v>
      </c>
      <c r="D57" s="65">
        <v>-84.1</v>
      </c>
      <c r="E57" s="65"/>
      <c r="F57" s="65"/>
      <c r="G57" s="65"/>
      <c r="H57" s="65">
        <v>-53.13</v>
      </c>
      <c r="I57" s="65">
        <v>-355.95</v>
      </c>
      <c r="J57" s="65"/>
      <c r="K57" s="65"/>
      <c r="L57" s="65"/>
      <c r="M57" s="65"/>
      <c r="N57" s="65"/>
      <c r="O57" s="66"/>
      <c r="P57" s="104">
        <v>-409.08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-17.85</v>
      </c>
      <c r="J58" s="67"/>
      <c r="K58" s="67"/>
      <c r="L58" s="67"/>
      <c r="M58" s="67"/>
      <c r="N58" s="67"/>
      <c r="O58" s="68"/>
      <c r="P58" s="106">
        <v>-17.85</v>
      </c>
      <c r="Q58" s="4"/>
    </row>
    <row r="59" spans="1:17" ht="12.75">
      <c r="A59" s="178" t="s">
        <v>41</v>
      </c>
      <c r="B59" s="179">
        <v>3254.96</v>
      </c>
      <c r="C59" s="179">
        <v>-46.5</v>
      </c>
      <c r="D59" s="179">
        <v>5294.1</v>
      </c>
      <c r="E59" s="179">
        <v>322.5</v>
      </c>
      <c r="F59" s="179">
        <v>5125.8</v>
      </c>
      <c r="G59" s="179">
        <v>2932.04</v>
      </c>
      <c r="H59" s="179">
        <v>16882.9</v>
      </c>
      <c r="I59" s="179">
        <v>17434.2</v>
      </c>
      <c r="J59" s="179">
        <v>7.28</v>
      </c>
      <c r="K59" s="179"/>
      <c r="L59" s="179">
        <v>975.4979999999999</v>
      </c>
      <c r="M59" s="179">
        <v>100</v>
      </c>
      <c r="N59" s="179">
        <v>191.00599999999997</v>
      </c>
      <c r="O59" s="180"/>
      <c r="P59" s="181">
        <v>35590.88400000001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106.05</v>
      </c>
      <c r="J60" s="65"/>
      <c r="K60" s="65"/>
      <c r="L60" s="65"/>
      <c r="M60" s="65"/>
      <c r="N60" s="65"/>
      <c r="O60" s="66"/>
      <c r="P60" s="106">
        <v>106.05</v>
      </c>
      <c r="Q60" s="4"/>
    </row>
    <row r="61" spans="1:17" ht="13.5" thickBot="1">
      <c r="A61" s="157" t="s">
        <v>43</v>
      </c>
      <c r="B61" s="182">
        <v>3254.96</v>
      </c>
      <c r="C61" s="182">
        <v>-46.5</v>
      </c>
      <c r="D61" s="182">
        <v>5294.1</v>
      </c>
      <c r="E61" s="182">
        <v>322.5</v>
      </c>
      <c r="F61" s="182">
        <v>5125.8</v>
      </c>
      <c r="G61" s="182">
        <v>2932.04</v>
      </c>
      <c r="H61" s="182">
        <v>16882.9</v>
      </c>
      <c r="I61" s="182">
        <v>17540.25</v>
      </c>
      <c r="J61" s="182">
        <v>7.28</v>
      </c>
      <c r="K61" s="182"/>
      <c r="L61" s="182">
        <v>975.4979999999999</v>
      </c>
      <c r="M61" s="182">
        <v>100</v>
      </c>
      <c r="N61" s="182">
        <v>191.00599999999997</v>
      </c>
      <c r="O61" s="183"/>
      <c r="P61" s="159">
        <v>35696.934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-2613.85</v>
      </c>
      <c r="C63" s="161">
        <v>1862.5</v>
      </c>
      <c r="D63" s="161">
        <v>-1863.6</v>
      </c>
      <c r="E63" s="161"/>
      <c r="F63" s="161"/>
      <c r="G63" s="161"/>
      <c r="H63" s="161">
        <v>-2614.95</v>
      </c>
      <c r="I63" s="161">
        <v>-3784.2</v>
      </c>
      <c r="J63" s="161"/>
      <c r="K63" s="161">
        <v>52.08</v>
      </c>
      <c r="L63" s="161">
        <v>-975.4979999999999</v>
      </c>
      <c r="M63" s="161"/>
      <c r="N63" s="161">
        <v>1875.5739999999998</v>
      </c>
      <c r="O63" s="161"/>
      <c r="P63" s="162">
        <v>-5446.994</v>
      </c>
      <c r="Q63" s="4"/>
    </row>
    <row r="64" spans="1:17" ht="12.75">
      <c r="A64" s="103" t="s">
        <v>45</v>
      </c>
      <c r="B64" s="23">
        <v>-388.57</v>
      </c>
      <c r="C64" s="23"/>
      <c r="D64" s="23">
        <v>-1809.6</v>
      </c>
      <c r="E64" s="23"/>
      <c r="F64" s="23"/>
      <c r="G64" s="23"/>
      <c r="H64" s="23">
        <v>-2198.17</v>
      </c>
      <c r="I64" s="23">
        <v>-2276.4</v>
      </c>
      <c r="J64" s="23"/>
      <c r="K64" s="23"/>
      <c r="L64" s="23">
        <v>-975.4979999999999</v>
      </c>
      <c r="M64" s="23"/>
      <c r="N64" s="23">
        <v>2351.8419999999996</v>
      </c>
      <c r="O64" s="23"/>
      <c r="P64" s="104">
        <v>-3098.2259999999997</v>
      </c>
      <c r="Q64" s="4"/>
    </row>
    <row r="65" spans="1:17" ht="12.75">
      <c r="A65" s="103" t="s">
        <v>46</v>
      </c>
      <c r="B65" s="23">
        <v>-136.64</v>
      </c>
      <c r="C65" s="23">
        <v>56.4</v>
      </c>
      <c r="D65" s="23"/>
      <c r="E65" s="23"/>
      <c r="F65" s="23"/>
      <c r="G65" s="23"/>
      <c r="H65" s="23">
        <v>-80.24</v>
      </c>
      <c r="I65" s="23">
        <v>-12.6</v>
      </c>
      <c r="J65" s="23"/>
      <c r="K65" s="23">
        <v>52.08</v>
      </c>
      <c r="L65" s="23"/>
      <c r="M65" s="23"/>
      <c r="N65" s="23"/>
      <c r="O65" s="23"/>
      <c r="P65" s="104">
        <v>-40.76</v>
      </c>
      <c r="Q65" s="4"/>
    </row>
    <row r="66" spans="1:17" ht="12.75">
      <c r="A66" s="103" t="s">
        <v>47</v>
      </c>
      <c r="B66" s="23">
        <v>-2088.64</v>
      </c>
      <c r="C66" s="23">
        <v>1794.1</v>
      </c>
      <c r="D66" s="23"/>
      <c r="E66" s="23"/>
      <c r="F66" s="23"/>
      <c r="G66" s="23"/>
      <c r="H66" s="23">
        <v>-294.54</v>
      </c>
      <c r="I66" s="23"/>
      <c r="J66" s="23"/>
      <c r="K66" s="23"/>
      <c r="L66" s="23"/>
      <c r="M66" s="23"/>
      <c r="N66" s="23"/>
      <c r="O66" s="23"/>
      <c r="P66" s="104">
        <v>-294.54</v>
      </c>
      <c r="Q66" s="4"/>
    </row>
    <row r="67" spans="1:17" ht="12.75">
      <c r="A67" s="103" t="s">
        <v>48</v>
      </c>
      <c r="B67" s="23"/>
      <c r="C67" s="23">
        <v>13</v>
      </c>
      <c r="D67" s="23">
        <v>-9.3</v>
      </c>
      <c r="E67" s="23"/>
      <c r="F67" s="23"/>
      <c r="G67" s="23"/>
      <c r="H67" s="23">
        <v>3.7</v>
      </c>
      <c r="I67" s="23">
        <v>-5.25</v>
      </c>
      <c r="J67" s="23"/>
      <c r="K67" s="23"/>
      <c r="L67" s="23"/>
      <c r="M67" s="23"/>
      <c r="N67" s="23"/>
      <c r="O67" s="23"/>
      <c r="P67" s="104">
        <v>-1.55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-1011.15</v>
      </c>
      <c r="J68" s="23"/>
      <c r="K68" s="23"/>
      <c r="L68" s="23"/>
      <c r="M68" s="23"/>
      <c r="N68" s="23">
        <v>-37.41</v>
      </c>
      <c r="O68" s="23"/>
      <c r="P68" s="104">
        <v>-1048.56</v>
      </c>
      <c r="Q68" s="4"/>
    </row>
    <row r="69" spans="1:17" ht="13.5" thickBot="1">
      <c r="A69" s="103" t="s">
        <v>50</v>
      </c>
      <c r="B69" s="23"/>
      <c r="C69" s="23">
        <v>-1</v>
      </c>
      <c r="D69" s="23">
        <v>-44.7</v>
      </c>
      <c r="E69" s="23"/>
      <c r="F69" s="23"/>
      <c r="G69" s="23"/>
      <c r="H69" s="23">
        <v>-45.7</v>
      </c>
      <c r="I69" s="23">
        <v>-478.8</v>
      </c>
      <c r="J69" s="23"/>
      <c r="K69" s="23"/>
      <c r="L69" s="23"/>
      <c r="M69" s="23"/>
      <c r="N69" s="23">
        <v>-438.85799999999995</v>
      </c>
      <c r="O69" s="23"/>
      <c r="P69" s="104">
        <v>-963.358</v>
      </c>
      <c r="Q69" s="4"/>
    </row>
    <row r="70" spans="1:17" ht="13.5" thickBot="1">
      <c r="A70" s="157" t="s">
        <v>51</v>
      </c>
      <c r="B70" s="158">
        <v>641.11</v>
      </c>
      <c r="C70" s="158">
        <v>1816</v>
      </c>
      <c r="D70" s="158">
        <v>3430.5</v>
      </c>
      <c r="E70" s="158">
        <v>322.5</v>
      </c>
      <c r="F70" s="158">
        <v>5125.8</v>
      </c>
      <c r="G70" s="158">
        <v>2932.04</v>
      </c>
      <c r="H70" s="158">
        <v>14267.95</v>
      </c>
      <c r="I70" s="158">
        <v>13756.05</v>
      </c>
      <c r="J70" s="158">
        <v>7.28</v>
      </c>
      <c r="K70" s="158">
        <v>52.08</v>
      </c>
      <c r="L70" s="158">
        <v>0</v>
      </c>
      <c r="M70" s="158">
        <v>100</v>
      </c>
      <c r="N70" s="158">
        <v>2066.58</v>
      </c>
      <c r="O70" s="158">
        <v>0</v>
      </c>
      <c r="P70" s="159">
        <v>30249.94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641.11</v>
      </c>
      <c r="C72" s="161">
        <v>1816</v>
      </c>
      <c r="D72" s="161">
        <v>3430.5</v>
      </c>
      <c r="E72" s="161">
        <v>322.5</v>
      </c>
      <c r="F72" s="161">
        <v>5125.8</v>
      </c>
      <c r="G72" s="161">
        <v>2932.04</v>
      </c>
      <c r="H72" s="161">
        <v>14267.95</v>
      </c>
      <c r="I72" s="161">
        <v>13756.05</v>
      </c>
      <c r="J72" s="161">
        <v>7.28</v>
      </c>
      <c r="K72" s="161">
        <v>52.08</v>
      </c>
      <c r="L72" s="161"/>
      <c r="M72" s="161">
        <v>100</v>
      </c>
      <c r="N72" s="161">
        <v>2066.58</v>
      </c>
      <c r="O72" s="161"/>
      <c r="P72" s="162">
        <v>30249.94</v>
      </c>
      <c r="Q72" s="4"/>
    </row>
    <row r="73" spans="1:17" ht="12.75">
      <c r="A73" s="165" t="s">
        <v>53</v>
      </c>
      <c r="B73" s="166">
        <v>361.73</v>
      </c>
      <c r="C73" s="166">
        <v>1663.2</v>
      </c>
      <c r="D73" s="166">
        <v>1110.9</v>
      </c>
      <c r="E73" s="166">
        <v>42.14</v>
      </c>
      <c r="F73" s="166"/>
      <c r="G73" s="166"/>
      <c r="H73" s="166">
        <v>3177.97</v>
      </c>
      <c r="I73" s="166">
        <v>4032</v>
      </c>
      <c r="J73" s="166">
        <v>7.28</v>
      </c>
      <c r="K73" s="166"/>
      <c r="L73" s="166"/>
      <c r="M73" s="166"/>
      <c r="N73" s="166">
        <v>1302.1259999999997</v>
      </c>
      <c r="O73" s="166"/>
      <c r="P73" s="167">
        <v>8519.376</v>
      </c>
      <c r="Q73" s="4"/>
    </row>
    <row r="74" spans="1:17" ht="12.75">
      <c r="A74" s="103" t="s">
        <v>54</v>
      </c>
      <c r="B74" s="23"/>
      <c r="C74" s="23">
        <v>1562.4</v>
      </c>
      <c r="D74" s="23">
        <v>0</v>
      </c>
      <c r="E74" s="23"/>
      <c r="F74" s="23"/>
      <c r="G74" s="23"/>
      <c r="H74" s="23">
        <v>1562.4</v>
      </c>
      <c r="I74" s="23">
        <v>231</v>
      </c>
      <c r="J74" s="23"/>
      <c r="K74" s="23"/>
      <c r="L74" s="23"/>
      <c r="M74" s="23"/>
      <c r="N74" s="23">
        <v>191.694</v>
      </c>
      <c r="O74" s="23"/>
      <c r="P74" s="104">
        <v>1985.0939999999998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619.5</v>
      </c>
      <c r="J75" s="23"/>
      <c r="K75" s="23"/>
      <c r="L75" s="23"/>
      <c r="M75" s="23"/>
      <c r="N75" s="23">
        <v>146.028</v>
      </c>
      <c r="O75" s="23"/>
      <c r="P75" s="104">
        <v>765.528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336</v>
      </c>
      <c r="J76" s="23"/>
      <c r="K76" s="23"/>
      <c r="L76" s="23"/>
      <c r="M76" s="23"/>
      <c r="N76" s="23"/>
      <c r="O76" s="23"/>
      <c r="P76" s="104">
        <v>336</v>
      </c>
      <c r="Q76" s="4"/>
    </row>
    <row r="77" spans="1:17" ht="12.75">
      <c r="A77" s="103" t="s">
        <v>57</v>
      </c>
      <c r="B77" s="23"/>
      <c r="C77" s="23"/>
      <c r="D77" s="23">
        <v>205.8</v>
      </c>
      <c r="E77" s="23"/>
      <c r="F77" s="23"/>
      <c r="G77" s="23"/>
      <c r="H77" s="23">
        <v>205.8</v>
      </c>
      <c r="I77" s="23">
        <v>206.85</v>
      </c>
      <c r="J77" s="23"/>
      <c r="K77" s="23"/>
      <c r="L77" s="23"/>
      <c r="M77" s="23"/>
      <c r="N77" s="23">
        <v>39.474</v>
      </c>
      <c r="O77" s="23"/>
      <c r="P77" s="104">
        <v>452.12399999999997</v>
      </c>
      <c r="Q77" s="4"/>
    </row>
    <row r="78" spans="1:17" ht="12.75">
      <c r="A78" s="103" t="s">
        <v>58</v>
      </c>
      <c r="B78" s="23">
        <v>49.41</v>
      </c>
      <c r="C78" s="23"/>
      <c r="D78" s="23">
        <v>480.9</v>
      </c>
      <c r="E78" s="23"/>
      <c r="F78" s="23"/>
      <c r="G78" s="23"/>
      <c r="H78" s="23">
        <v>530.31</v>
      </c>
      <c r="I78" s="23">
        <v>1203.3</v>
      </c>
      <c r="J78" s="23">
        <v>7.28</v>
      </c>
      <c r="K78" s="23"/>
      <c r="L78" s="23"/>
      <c r="M78" s="23"/>
      <c r="N78" s="23">
        <v>186.44799999999998</v>
      </c>
      <c r="O78" s="23"/>
      <c r="P78" s="104">
        <v>1927.3379999999997</v>
      </c>
      <c r="Q78" s="4"/>
    </row>
    <row r="79" spans="1:17" ht="12.75">
      <c r="A79" s="103" t="s">
        <v>59</v>
      </c>
      <c r="B79" s="23">
        <v>30.5</v>
      </c>
      <c r="C79" s="23">
        <v>0</v>
      </c>
      <c r="D79" s="23">
        <v>159.6</v>
      </c>
      <c r="E79" s="23"/>
      <c r="F79" s="23"/>
      <c r="G79" s="23"/>
      <c r="H79" s="23">
        <v>190.1</v>
      </c>
      <c r="I79" s="23">
        <v>340.2</v>
      </c>
      <c r="J79" s="23"/>
      <c r="K79" s="23"/>
      <c r="L79" s="23"/>
      <c r="M79" s="23"/>
      <c r="N79" s="23">
        <v>31.733999999999998</v>
      </c>
      <c r="O79" s="23"/>
      <c r="P79" s="104">
        <v>562.034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197.4</v>
      </c>
      <c r="J80" s="23"/>
      <c r="K80" s="23"/>
      <c r="L80" s="23"/>
      <c r="M80" s="23"/>
      <c r="N80" s="23">
        <v>135.36399999999998</v>
      </c>
      <c r="O80" s="23"/>
      <c r="P80" s="104">
        <v>332.764</v>
      </c>
      <c r="Q80" s="4"/>
    </row>
    <row r="81" spans="1:17" ht="12.75">
      <c r="A81" s="103" t="s">
        <v>61</v>
      </c>
      <c r="B81" s="26">
        <v>281.82</v>
      </c>
      <c r="C81" s="26">
        <v>100.8</v>
      </c>
      <c r="D81" s="26">
        <v>264.6</v>
      </c>
      <c r="E81" s="26">
        <v>42.14</v>
      </c>
      <c r="F81" s="26"/>
      <c r="G81" s="26"/>
      <c r="H81" s="26">
        <v>689.36</v>
      </c>
      <c r="I81" s="26">
        <v>897.75</v>
      </c>
      <c r="J81" s="26"/>
      <c r="K81" s="26"/>
      <c r="L81" s="26"/>
      <c r="M81" s="26"/>
      <c r="N81" s="26">
        <v>571.3839999999999</v>
      </c>
      <c r="O81" s="26"/>
      <c r="P81" s="106">
        <v>2158.494</v>
      </c>
      <c r="Q81" s="4"/>
    </row>
    <row r="82" spans="1:17" ht="12.75">
      <c r="A82" s="168" t="s">
        <v>62</v>
      </c>
      <c r="B82" s="166">
        <v>175.07</v>
      </c>
      <c r="C82" s="166">
        <v>2.8</v>
      </c>
      <c r="D82" s="166">
        <v>29.4</v>
      </c>
      <c r="E82" s="166"/>
      <c r="F82" s="166"/>
      <c r="G82" s="166"/>
      <c r="H82" s="166">
        <v>207.27</v>
      </c>
      <c r="I82" s="166">
        <v>5651.1</v>
      </c>
      <c r="J82" s="166"/>
      <c r="K82" s="166"/>
      <c r="L82" s="166"/>
      <c r="M82" s="166"/>
      <c r="N82" s="166">
        <v>17.285999999999998</v>
      </c>
      <c r="O82" s="166"/>
      <c r="P82" s="167">
        <v>5875.656000000001</v>
      </c>
      <c r="Q82" s="4"/>
    </row>
    <row r="83" spans="1:17" ht="12.75">
      <c r="A83" s="168" t="s">
        <v>63</v>
      </c>
      <c r="B83" s="166">
        <v>104.31</v>
      </c>
      <c r="C83" s="166">
        <v>150</v>
      </c>
      <c r="D83" s="166">
        <v>2290.2</v>
      </c>
      <c r="E83" s="166">
        <v>280.36</v>
      </c>
      <c r="F83" s="166">
        <v>5125.8</v>
      </c>
      <c r="G83" s="166">
        <v>2932.04</v>
      </c>
      <c r="H83" s="166">
        <v>10882.71</v>
      </c>
      <c r="I83" s="166">
        <v>3375.75</v>
      </c>
      <c r="J83" s="166"/>
      <c r="K83" s="166">
        <v>52.08</v>
      </c>
      <c r="L83" s="166"/>
      <c r="M83" s="166">
        <v>100</v>
      </c>
      <c r="N83" s="166">
        <v>747.168</v>
      </c>
      <c r="O83" s="166"/>
      <c r="P83" s="167">
        <v>15157.707999999999</v>
      </c>
      <c r="Q83" s="4"/>
    </row>
    <row r="84" spans="1:17" ht="12.75">
      <c r="A84" s="168" t="s">
        <v>64</v>
      </c>
      <c r="B84" s="166">
        <v>104.31</v>
      </c>
      <c r="C84" s="166">
        <v>150</v>
      </c>
      <c r="D84" s="166">
        <v>2290.2</v>
      </c>
      <c r="E84" s="166">
        <v>280.36</v>
      </c>
      <c r="F84" s="166">
        <v>5125.8</v>
      </c>
      <c r="G84" s="166">
        <v>2932.04</v>
      </c>
      <c r="H84" s="166">
        <v>10882.71</v>
      </c>
      <c r="I84" s="166">
        <v>2097.9</v>
      </c>
      <c r="J84" s="166"/>
      <c r="K84" s="166">
        <v>52.08</v>
      </c>
      <c r="L84" s="166"/>
      <c r="M84" s="166">
        <v>100</v>
      </c>
      <c r="N84" s="166">
        <v>727.904</v>
      </c>
      <c r="O84" s="166"/>
      <c r="P84" s="167">
        <v>13860.594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1277.85</v>
      </c>
      <c r="J85" s="166"/>
      <c r="K85" s="166"/>
      <c r="L85" s="166"/>
      <c r="M85" s="166"/>
      <c r="N85" s="166">
        <v>19.264</v>
      </c>
      <c r="O85" s="166"/>
      <c r="P85" s="167">
        <v>1297.114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697.2</v>
      </c>
      <c r="J86" s="172"/>
      <c r="K86" s="172"/>
      <c r="L86" s="172"/>
      <c r="M86" s="172"/>
      <c r="N86" s="172"/>
      <c r="O86" s="172"/>
      <c r="P86" s="173">
        <v>697.2</v>
      </c>
      <c r="Q86" s="4"/>
    </row>
    <row r="87" spans="1:17" ht="12.75">
      <c r="A87" s="90" t="s">
        <v>67</v>
      </c>
      <c r="B87" s="135">
        <v>787.2</v>
      </c>
      <c r="C87" s="135"/>
      <c r="D87" s="135">
        <v>7789.8</v>
      </c>
      <c r="E87" s="135"/>
      <c r="F87" s="135"/>
      <c r="G87" s="135">
        <v>0</v>
      </c>
      <c r="H87" s="135">
        <v>8577</v>
      </c>
      <c r="I87" s="135">
        <v>7427.1</v>
      </c>
      <c r="J87" s="135"/>
      <c r="K87" s="135"/>
      <c r="L87" s="135">
        <v>11342.7</v>
      </c>
      <c r="M87" s="135"/>
      <c r="N87" s="135"/>
      <c r="O87" s="135"/>
      <c r="P87" s="132">
        <v>27346.8</v>
      </c>
      <c r="Q87" s="4"/>
    </row>
    <row r="88" spans="1:17" ht="13.5" thickBot="1">
      <c r="A88" s="97" t="s">
        <v>68</v>
      </c>
      <c r="B88" s="117">
        <v>245.9</v>
      </c>
      <c r="C88" s="117"/>
      <c r="D88" s="117">
        <v>1825.8</v>
      </c>
      <c r="E88" s="117"/>
      <c r="F88" s="117"/>
      <c r="G88" s="117">
        <v>0</v>
      </c>
      <c r="H88" s="117">
        <v>2071.7</v>
      </c>
      <c r="I88" s="117">
        <v>1624.1</v>
      </c>
      <c r="J88" s="117"/>
      <c r="K88" s="117"/>
      <c r="L88" s="117">
        <v>3239.3</v>
      </c>
      <c r="M88" s="117"/>
      <c r="N88" s="117"/>
      <c r="O88" s="117"/>
      <c r="P88" s="118">
        <v>6935.1</v>
      </c>
      <c r="Q88" s="4"/>
    </row>
    <row r="89" spans="1:17" ht="12.75">
      <c r="A89" s="90" t="s">
        <v>74</v>
      </c>
      <c r="B89" s="194">
        <v>268938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511.1357178672907</v>
      </c>
      <c r="M89" s="138" t="s">
        <v>78</v>
      </c>
      <c r="N89" s="138"/>
      <c r="O89" s="138"/>
      <c r="P89" s="140" t="s">
        <v>186</v>
      </c>
      <c r="Q89" s="2"/>
    </row>
    <row r="90" spans="1:17" ht="13.5" thickBot="1">
      <c r="A90" s="97" t="s">
        <v>79</v>
      </c>
      <c r="B90" s="195" t="s">
        <v>187</v>
      </c>
      <c r="C90" s="142" t="s">
        <v>80</v>
      </c>
      <c r="D90" s="142"/>
      <c r="E90" s="143" t="s">
        <v>188</v>
      </c>
      <c r="F90" s="142" t="s">
        <v>94</v>
      </c>
      <c r="G90" s="144" t="s">
        <v>95</v>
      </c>
      <c r="H90" s="144">
        <v>745.7992227979275</v>
      </c>
      <c r="I90" s="142" t="s">
        <v>96</v>
      </c>
      <c r="J90" s="142"/>
      <c r="K90" s="142"/>
      <c r="L90" s="145">
        <v>617.7502924954036</v>
      </c>
      <c r="M90" s="142" t="s">
        <v>83</v>
      </c>
      <c r="N90" s="142"/>
      <c r="O90" s="142"/>
      <c r="P90" s="146" t="s">
        <v>189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0"/>
  <sheetViews>
    <sheetView zoomScale="25" zoomScaleNormal="25" zoomScalePageLayoutView="0" workbookViewId="0" topLeftCell="A1">
      <selection activeCell="A47" sqref="A47:P90"/>
    </sheetView>
  </sheetViews>
  <sheetFormatPr defaultColWidth="9.140625" defaultRowHeight="12.75"/>
  <cols>
    <col min="1" max="1" width="24.140625" style="0" customWidth="1"/>
  </cols>
  <sheetData>
    <row r="1" spans="1:18" ht="12.75">
      <c r="A1" s="564" t="s">
        <v>190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</row>
    <row r="3" spans="1:18" ht="12.75">
      <c r="A3" s="3" t="s">
        <v>86</v>
      </c>
      <c r="B3" s="2"/>
      <c r="C3" s="4"/>
      <c r="D3" s="4"/>
      <c r="E3" s="4"/>
      <c r="F3" s="2"/>
      <c r="G3" s="2"/>
      <c r="H3" s="3"/>
      <c r="I3" s="4"/>
      <c r="J3" s="2"/>
      <c r="K3" s="2"/>
      <c r="L3" s="5"/>
      <c r="M3" s="5"/>
      <c r="N3" s="2"/>
      <c r="O3" s="2"/>
      <c r="P3" s="2"/>
      <c r="Q3" s="2"/>
      <c r="R3" s="2"/>
    </row>
    <row r="4" spans="1:18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  <c r="R4" s="32"/>
    </row>
    <row r="5" spans="1:18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191</v>
      </c>
      <c r="H5" s="91" t="s">
        <v>7</v>
      </c>
      <c r="I5" s="91" t="s">
        <v>8</v>
      </c>
      <c r="J5" s="91" t="s">
        <v>9</v>
      </c>
      <c r="K5" s="92" t="s">
        <v>10</v>
      </c>
      <c r="L5" s="91" t="s">
        <v>11</v>
      </c>
      <c r="M5" s="91" t="s">
        <v>12</v>
      </c>
      <c r="N5" s="91" t="s">
        <v>13</v>
      </c>
      <c r="O5" s="92" t="s">
        <v>14</v>
      </c>
      <c r="P5" s="92" t="s">
        <v>192</v>
      </c>
      <c r="Q5" s="139" t="s">
        <v>16</v>
      </c>
      <c r="R5" s="196" t="s">
        <v>89</v>
      </c>
    </row>
    <row r="6" spans="1:18" ht="12.75">
      <c r="A6" s="95" t="s">
        <v>18</v>
      </c>
      <c r="B6" s="12" t="s">
        <v>168</v>
      </c>
      <c r="C6" s="12" t="s">
        <v>169</v>
      </c>
      <c r="D6" s="12" t="s">
        <v>170</v>
      </c>
      <c r="E6" s="12" t="s">
        <v>171</v>
      </c>
      <c r="F6" s="12" t="s">
        <v>172</v>
      </c>
      <c r="G6" s="12" t="s">
        <v>193</v>
      </c>
      <c r="H6" s="12" t="s">
        <v>127</v>
      </c>
      <c r="I6" s="12" t="s">
        <v>173</v>
      </c>
      <c r="J6" s="12" t="s">
        <v>171</v>
      </c>
      <c r="K6" s="12" t="s">
        <v>174</v>
      </c>
      <c r="L6" s="12" t="s">
        <v>175</v>
      </c>
      <c r="M6" s="12" t="s">
        <v>176</v>
      </c>
      <c r="N6" s="12" t="s">
        <v>177</v>
      </c>
      <c r="O6" s="12" t="s">
        <v>178</v>
      </c>
      <c r="P6" s="12" t="s">
        <v>194</v>
      </c>
      <c r="Q6" s="197" t="s">
        <v>180</v>
      </c>
      <c r="R6" s="198" t="s">
        <v>179</v>
      </c>
    </row>
    <row r="7" spans="1:18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8" t="s">
        <v>128</v>
      </c>
      <c r="I7" s="98" t="s">
        <v>31</v>
      </c>
      <c r="J7" s="98" t="s">
        <v>31</v>
      </c>
      <c r="K7" s="99" t="s">
        <v>31</v>
      </c>
      <c r="L7" s="98" t="s">
        <v>31</v>
      </c>
      <c r="M7" s="98" t="s">
        <v>32</v>
      </c>
      <c r="N7" s="98" t="s">
        <v>32</v>
      </c>
      <c r="O7" s="99" t="s">
        <v>33</v>
      </c>
      <c r="P7" s="99" t="s">
        <v>33</v>
      </c>
      <c r="Q7" s="145" t="s">
        <v>33</v>
      </c>
      <c r="R7" s="199" t="s">
        <v>195</v>
      </c>
    </row>
    <row r="8" spans="1:18" ht="12.75">
      <c r="A8" s="154" t="s">
        <v>35</v>
      </c>
      <c r="B8" s="155">
        <v>3632</v>
      </c>
      <c r="C8" s="155"/>
      <c r="D8" s="155"/>
      <c r="E8" s="155">
        <v>14199</v>
      </c>
      <c r="F8" s="155">
        <v>10309</v>
      </c>
      <c r="G8" s="155">
        <v>1607</v>
      </c>
      <c r="H8" s="155">
        <v>26115</v>
      </c>
      <c r="I8" s="155">
        <v>225</v>
      </c>
      <c r="J8" s="155">
        <v>17256</v>
      </c>
      <c r="K8" s="155">
        <v>11978</v>
      </c>
      <c r="L8" s="155">
        <v>2087</v>
      </c>
      <c r="M8" s="155">
        <v>40</v>
      </c>
      <c r="N8" s="155"/>
      <c r="O8" s="155">
        <v>13426</v>
      </c>
      <c r="P8" s="155">
        <v>22</v>
      </c>
      <c r="Q8" s="164"/>
      <c r="R8" s="200">
        <v>178</v>
      </c>
    </row>
    <row r="9" spans="1:18" ht="12.75">
      <c r="A9" s="103" t="s">
        <v>36</v>
      </c>
      <c r="B9" s="23">
        <v>1982</v>
      </c>
      <c r="C9" s="23">
        <v>111</v>
      </c>
      <c r="D9" s="23"/>
      <c r="E9" s="23"/>
      <c r="F9" s="23"/>
      <c r="G9" s="23"/>
      <c r="H9" s="23"/>
      <c r="I9" s="23"/>
      <c r="J9" s="23"/>
      <c r="K9" s="23"/>
      <c r="L9" s="23">
        <v>16681</v>
      </c>
      <c r="M9" s="23"/>
      <c r="N9" s="23"/>
      <c r="O9" s="23"/>
      <c r="P9" s="23"/>
      <c r="Q9" s="32">
        <v>2653</v>
      </c>
      <c r="R9" s="201"/>
    </row>
    <row r="10" spans="1:18" ht="12.75">
      <c r="A10" s="103" t="s">
        <v>37</v>
      </c>
      <c r="B10" s="23">
        <v>0</v>
      </c>
      <c r="C10" s="23"/>
      <c r="D10" s="23"/>
      <c r="E10" s="23"/>
      <c r="F10" s="23"/>
      <c r="G10" s="23"/>
      <c r="H10" s="23">
        <v>0</v>
      </c>
      <c r="I10" s="23"/>
      <c r="J10" s="23"/>
      <c r="K10" s="23"/>
      <c r="L10" s="23">
        <v>1746</v>
      </c>
      <c r="M10" s="23"/>
      <c r="N10" s="23"/>
      <c r="O10" s="23"/>
      <c r="P10" s="23"/>
      <c r="Q10" s="32"/>
      <c r="R10" s="201"/>
    </row>
    <row r="11" spans="1:18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249</v>
      </c>
      <c r="M11" s="23"/>
      <c r="N11" s="23"/>
      <c r="O11" s="23"/>
      <c r="P11" s="23"/>
      <c r="Q11" s="32"/>
      <c r="R11" s="201"/>
    </row>
    <row r="12" spans="1:18" ht="12.75">
      <c r="A12" s="103" t="s">
        <v>39</v>
      </c>
      <c r="B12" s="23">
        <v>64</v>
      </c>
      <c r="C12" s="23">
        <v>-20</v>
      </c>
      <c r="D12" s="23">
        <v>11</v>
      </c>
      <c r="E12" s="23">
        <v>-304</v>
      </c>
      <c r="F12" s="23">
        <v>234</v>
      </c>
      <c r="G12" s="23">
        <v>-413</v>
      </c>
      <c r="H12" s="23">
        <v>-483</v>
      </c>
      <c r="I12" s="23">
        <v>0</v>
      </c>
      <c r="J12" s="23"/>
      <c r="K12" s="23"/>
      <c r="L12" s="23">
        <v>-76</v>
      </c>
      <c r="M12" s="23"/>
      <c r="N12" s="23"/>
      <c r="O12" s="23"/>
      <c r="P12" s="23"/>
      <c r="Q12" s="32"/>
      <c r="R12" s="201"/>
    </row>
    <row r="13" spans="1:18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>
        <v>217</v>
      </c>
      <c r="M13" s="26"/>
      <c r="N13" s="26"/>
      <c r="O13" s="26"/>
      <c r="P13" s="26"/>
      <c r="Q13" s="202"/>
      <c r="R13" s="203"/>
    </row>
    <row r="14" spans="1:18" ht="12.75">
      <c r="A14" s="105" t="s">
        <v>41</v>
      </c>
      <c r="B14" s="26">
        <v>5678</v>
      </c>
      <c r="C14" s="26">
        <v>91</v>
      </c>
      <c r="D14" s="26">
        <v>11</v>
      </c>
      <c r="E14" s="26">
        <v>13895</v>
      </c>
      <c r="F14" s="26">
        <v>10543</v>
      </c>
      <c r="G14" s="26">
        <v>1194</v>
      </c>
      <c r="H14" s="26">
        <v>25632</v>
      </c>
      <c r="I14" s="26">
        <v>225</v>
      </c>
      <c r="J14" s="26">
        <v>17256</v>
      </c>
      <c r="K14" s="26">
        <v>11978</v>
      </c>
      <c r="L14" s="26">
        <v>16914</v>
      </c>
      <c r="M14" s="26">
        <v>40</v>
      </c>
      <c r="N14" s="26"/>
      <c r="O14" s="26">
        <v>13426</v>
      </c>
      <c r="P14" s="26">
        <v>22</v>
      </c>
      <c r="Q14" s="202">
        <v>2653</v>
      </c>
      <c r="R14" s="203">
        <v>178</v>
      </c>
    </row>
    <row r="15" spans="1:18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v>76</v>
      </c>
      <c r="M15" s="23"/>
      <c r="N15" s="23"/>
      <c r="O15" s="23"/>
      <c r="P15" s="23"/>
      <c r="Q15" s="32"/>
      <c r="R15" s="201"/>
    </row>
    <row r="16" spans="1:18" ht="13.5" thickBot="1">
      <c r="A16" s="157" t="s">
        <v>43</v>
      </c>
      <c r="B16" s="158">
        <v>5678</v>
      </c>
      <c r="C16" s="158">
        <v>91</v>
      </c>
      <c r="D16" s="158">
        <v>11</v>
      </c>
      <c r="E16" s="158">
        <v>13895</v>
      </c>
      <c r="F16" s="158">
        <v>10543</v>
      </c>
      <c r="G16" s="158">
        <v>1194</v>
      </c>
      <c r="H16" s="158">
        <v>25632</v>
      </c>
      <c r="I16" s="158">
        <v>225</v>
      </c>
      <c r="J16" s="158">
        <v>17256</v>
      </c>
      <c r="K16" s="158">
        <v>11978</v>
      </c>
      <c r="L16" s="158">
        <v>16990</v>
      </c>
      <c r="M16" s="158">
        <v>40</v>
      </c>
      <c r="N16" s="158"/>
      <c r="O16" s="158">
        <v>13426</v>
      </c>
      <c r="P16" s="158">
        <v>22</v>
      </c>
      <c r="Q16" s="204">
        <v>2653</v>
      </c>
      <c r="R16" s="205">
        <v>178</v>
      </c>
    </row>
    <row r="17" spans="1:18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01"/>
    </row>
    <row r="18" spans="1:18" ht="12.75">
      <c r="A18" s="160" t="s">
        <v>44</v>
      </c>
      <c r="B18" s="161">
        <v>-4198</v>
      </c>
      <c r="C18" s="161">
        <v>2685</v>
      </c>
      <c r="D18" s="161">
        <v>43</v>
      </c>
      <c r="E18" s="161">
        <v>-171</v>
      </c>
      <c r="F18" s="161">
        <v>-10543</v>
      </c>
      <c r="G18" s="161">
        <v>-1193</v>
      </c>
      <c r="H18" s="161">
        <v>-11907</v>
      </c>
      <c r="I18" s="161">
        <v>-1</v>
      </c>
      <c r="J18" s="161"/>
      <c r="K18" s="161"/>
      <c r="L18" s="161">
        <v>-3501</v>
      </c>
      <c r="M18" s="161">
        <v>0</v>
      </c>
      <c r="N18" s="161">
        <v>130</v>
      </c>
      <c r="O18" s="161">
        <v>-13426</v>
      </c>
      <c r="P18" s="161">
        <v>-22</v>
      </c>
      <c r="Q18" s="206">
        <v>24509</v>
      </c>
      <c r="R18" s="207">
        <v>0</v>
      </c>
    </row>
    <row r="19" spans="1:18" ht="12.75">
      <c r="A19" s="103" t="s">
        <v>45</v>
      </c>
      <c r="B19" s="23">
        <v>-622</v>
      </c>
      <c r="C19" s="23"/>
      <c r="D19" s="23"/>
      <c r="E19" s="23"/>
      <c r="F19" s="23">
        <v>-10543</v>
      </c>
      <c r="G19" s="23">
        <v>-1193</v>
      </c>
      <c r="H19" s="23">
        <v>-11736</v>
      </c>
      <c r="I19" s="23"/>
      <c r="J19" s="23"/>
      <c r="K19" s="23"/>
      <c r="L19" s="23">
        <v>-1920</v>
      </c>
      <c r="M19" s="23"/>
      <c r="N19" s="23"/>
      <c r="O19" s="23">
        <v>-13426</v>
      </c>
      <c r="P19" s="23">
        <v>-22</v>
      </c>
      <c r="Q19" s="32">
        <v>30614</v>
      </c>
      <c r="R19" s="201"/>
    </row>
    <row r="20" spans="1:18" ht="12.75">
      <c r="A20" s="103" t="s">
        <v>46</v>
      </c>
      <c r="B20" s="23">
        <v>-189</v>
      </c>
      <c r="C20" s="23">
        <v>131</v>
      </c>
      <c r="D20" s="23"/>
      <c r="E20" s="23"/>
      <c r="F20" s="23"/>
      <c r="G20" s="23"/>
      <c r="H20" s="23"/>
      <c r="I20" s="23"/>
      <c r="J20" s="23"/>
      <c r="K20" s="23"/>
      <c r="L20" s="23">
        <v>-14</v>
      </c>
      <c r="M20" s="23"/>
      <c r="N20" s="23">
        <v>130</v>
      </c>
      <c r="O20" s="23"/>
      <c r="P20" s="23"/>
      <c r="Q20" s="32"/>
      <c r="R20" s="201"/>
    </row>
    <row r="21" spans="1:18" ht="12.75">
      <c r="A21" s="103" t="s">
        <v>47</v>
      </c>
      <c r="B21" s="23">
        <v>-3369</v>
      </c>
      <c r="C21" s="23">
        <v>2569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2"/>
      <c r="R21" s="201"/>
    </row>
    <row r="22" spans="1:18" ht="12.75">
      <c r="A22" s="103" t="s">
        <v>48</v>
      </c>
      <c r="B22" s="23"/>
      <c r="C22" s="23">
        <v>-15</v>
      </c>
      <c r="D22" s="23">
        <v>45</v>
      </c>
      <c r="E22" s="23">
        <v>-29</v>
      </c>
      <c r="F22" s="23"/>
      <c r="G22" s="23"/>
      <c r="H22" s="23">
        <v>-29</v>
      </c>
      <c r="I22" s="23"/>
      <c r="J22" s="23"/>
      <c r="K22" s="23"/>
      <c r="L22" s="23">
        <v>-6</v>
      </c>
      <c r="M22" s="23"/>
      <c r="N22" s="23"/>
      <c r="O22" s="23"/>
      <c r="P22" s="23"/>
      <c r="Q22" s="32"/>
      <c r="R22" s="201"/>
    </row>
    <row r="23" spans="1:18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v>-1024</v>
      </c>
      <c r="M23" s="23"/>
      <c r="N23" s="23"/>
      <c r="O23" s="23"/>
      <c r="P23" s="23"/>
      <c r="Q23" s="32">
        <v>-474</v>
      </c>
      <c r="R23" s="201"/>
    </row>
    <row r="24" spans="1:18" ht="13.5" thickBot="1">
      <c r="A24" s="103" t="s">
        <v>50</v>
      </c>
      <c r="B24" s="23">
        <v>-18</v>
      </c>
      <c r="C24" s="23"/>
      <c r="D24" s="23">
        <v>-2</v>
      </c>
      <c r="E24" s="23">
        <v>-142</v>
      </c>
      <c r="F24" s="23"/>
      <c r="G24" s="23"/>
      <c r="H24" s="23">
        <v>-142</v>
      </c>
      <c r="I24" s="23">
        <v>-1</v>
      </c>
      <c r="J24" s="23"/>
      <c r="K24" s="23"/>
      <c r="L24" s="23">
        <v>-537</v>
      </c>
      <c r="M24" s="23"/>
      <c r="N24" s="23"/>
      <c r="O24" s="23"/>
      <c r="P24" s="23"/>
      <c r="Q24" s="32">
        <v>-5631</v>
      </c>
      <c r="R24" s="201"/>
    </row>
    <row r="25" spans="1:18" ht="13.5" thickBot="1">
      <c r="A25" s="157" t="s">
        <v>51</v>
      </c>
      <c r="B25" s="158">
        <v>1480</v>
      </c>
      <c r="C25" s="158">
        <v>2776</v>
      </c>
      <c r="D25" s="158">
        <v>54</v>
      </c>
      <c r="E25" s="158">
        <v>13724</v>
      </c>
      <c r="F25" s="158">
        <v>0</v>
      </c>
      <c r="G25" s="158">
        <v>1</v>
      </c>
      <c r="H25" s="158">
        <v>13725</v>
      </c>
      <c r="I25" s="158">
        <v>224</v>
      </c>
      <c r="J25" s="158">
        <v>17256</v>
      </c>
      <c r="K25" s="158">
        <v>11978</v>
      </c>
      <c r="L25" s="158">
        <v>13489</v>
      </c>
      <c r="M25" s="158">
        <v>40</v>
      </c>
      <c r="N25" s="158">
        <v>130</v>
      </c>
      <c r="O25" s="158">
        <v>0</v>
      </c>
      <c r="P25" s="158">
        <v>0</v>
      </c>
      <c r="Q25" s="204">
        <v>27162</v>
      </c>
      <c r="R25" s="205">
        <v>178</v>
      </c>
    </row>
    <row r="26" spans="1:18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200"/>
    </row>
    <row r="27" spans="1:18" ht="12.75">
      <c r="A27" s="160" t="s">
        <v>52</v>
      </c>
      <c r="B27" s="161">
        <v>1480</v>
      </c>
      <c r="C27" s="161">
        <v>2776</v>
      </c>
      <c r="D27" s="161">
        <v>54</v>
      </c>
      <c r="E27" s="161">
        <v>13724</v>
      </c>
      <c r="F27" s="161"/>
      <c r="G27" s="161">
        <v>1</v>
      </c>
      <c r="H27" s="161">
        <v>13725</v>
      </c>
      <c r="I27" s="161">
        <v>224</v>
      </c>
      <c r="J27" s="161">
        <v>17256</v>
      </c>
      <c r="K27" s="161">
        <v>11978</v>
      </c>
      <c r="L27" s="161">
        <v>13489</v>
      </c>
      <c r="M27" s="161">
        <v>40</v>
      </c>
      <c r="N27" s="161">
        <v>130</v>
      </c>
      <c r="O27" s="161"/>
      <c r="P27" s="161"/>
      <c r="Q27" s="206">
        <v>27162</v>
      </c>
      <c r="R27" s="161">
        <v>178</v>
      </c>
    </row>
    <row r="28" spans="1:18" ht="12.75">
      <c r="A28" s="165" t="s">
        <v>53</v>
      </c>
      <c r="B28" s="166">
        <v>914</v>
      </c>
      <c r="C28" s="166">
        <v>2608</v>
      </c>
      <c r="D28" s="166"/>
      <c r="E28" s="166">
        <v>5427</v>
      </c>
      <c r="F28" s="166"/>
      <c r="G28" s="166"/>
      <c r="H28" s="166">
        <v>5427</v>
      </c>
      <c r="I28" s="166">
        <v>59</v>
      </c>
      <c r="J28" s="166"/>
      <c r="K28" s="166"/>
      <c r="L28" s="166">
        <v>3625</v>
      </c>
      <c r="M28" s="166">
        <v>40</v>
      </c>
      <c r="N28" s="166"/>
      <c r="O28" s="166"/>
      <c r="P28" s="166"/>
      <c r="Q28" s="208">
        <v>17553</v>
      </c>
      <c r="R28" s="209"/>
    </row>
    <row r="29" spans="1:18" ht="12.75">
      <c r="A29" s="103" t="s">
        <v>54</v>
      </c>
      <c r="B29" s="23"/>
      <c r="C29" s="23">
        <v>2374</v>
      </c>
      <c r="D29" s="23"/>
      <c r="E29" s="23">
        <v>0</v>
      </c>
      <c r="F29" s="23"/>
      <c r="G29" s="23"/>
      <c r="H29" s="23">
        <v>0</v>
      </c>
      <c r="I29" s="23"/>
      <c r="J29" s="23"/>
      <c r="K29" s="23"/>
      <c r="L29" s="23">
        <v>220</v>
      </c>
      <c r="M29" s="23"/>
      <c r="N29" s="23"/>
      <c r="O29" s="23"/>
      <c r="P29" s="23"/>
      <c r="Q29" s="32">
        <v>2574</v>
      </c>
      <c r="R29" s="201"/>
    </row>
    <row r="30" spans="1:18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>
        <v>595</v>
      </c>
      <c r="M30" s="23"/>
      <c r="N30" s="23"/>
      <c r="O30" s="23"/>
      <c r="P30" s="23"/>
      <c r="Q30" s="32">
        <v>1987</v>
      </c>
      <c r="R30" s="201"/>
    </row>
    <row r="31" spans="1:18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>
        <v>217</v>
      </c>
      <c r="M31" s="23"/>
      <c r="N31" s="23"/>
      <c r="O31" s="23"/>
      <c r="P31" s="23"/>
      <c r="Q31" s="32"/>
      <c r="R31" s="201"/>
    </row>
    <row r="32" spans="1:18" ht="12.75">
      <c r="A32" s="103" t="s">
        <v>57</v>
      </c>
      <c r="B32" s="23"/>
      <c r="C32" s="23"/>
      <c r="D32" s="23"/>
      <c r="E32" s="23">
        <v>669</v>
      </c>
      <c r="F32" s="23"/>
      <c r="G32" s="23"/>
      <c r="H32" s="23">
        <v>669</v>
      </c>
      <c r="I32" s="23"/>
      <c r="J32" s="23"/>
      <c r="K32" s="23"/>
      <c r="L32" s="23">
        <v>210</v>
      </c>
      <c r="M32" s="23"/>
      <c r="N32" s="23"/>
      <c r="O32" s="23"/>
      <c r="P32" s="23"/>
      <c r="Q32" s="32">
        <v>482</v>
      </c>
      <c r="R32" s="201"/>
    </row>
    <row r="33" spans="1:18" ht="12.75">
      <c r="A33" s="103" t="s">
        <v>58</v>
      </c>
      <c r="B33" s="23">
        <v>276</v>
      </c>
      <c r="C33" s="23"/>
      <c r="D33" s="23"/>
      <c r="E33" s="23">
        <v>1808</v>
      </c>
      <c r="F33" s="23"/>
      <c r="G33" s="23"/>
      <c r="H33" s="23">
        <v>1808</v>
      </c>
      <c r="I33" s="23">
        <v>49</v>
      </c>
      <c r="J33" s="23"/>
      <c r="K33" s="23"/>
      <c r="L33" s="23">
        <v>1105</v>
      </c>
      <c r="M33" s="23">
        <v>40</v>
      </c>
      <c r="N33" s="23"/>
      <c r="O33" s="23"/>
      <c r="P33" s="23"/>
      <c r="Q33" s="32">
        <v>2596</v>
      </c>
      <c r="R33" s="201"/>
    </row>
    <row r="34" spans="1:18" ht="12.75">
      <c r="A34" s="103" t="s">
        <v>59</v>
      </c>
      <c r="B34" s="23">
        <v>34</v>
      </c>
      <c r="C34" s="23">
        <v>0</v>
      </c>
      <c r="D34" s="23"/>
      <c r="E34" s="23">
        <v>576</v>
      </c>
      <c r="F34" s="23"/>
      <c r="G34" s="23"/>
      <c r="H34" s="23">
        <v>576</v>
      </c>
      <c r="I34" s="23"/>
      <c r="J34" s="23"/>
      <c r="K34" s="23"/>
      <c r="L34" s="23">
        <v>327</v>
      </c>
      <c r="M34" s="23"/>
      <c r="N34" s="23"/>
      <c r="O34" s="23"/>
      <c r="P34" s="23"/>
      <c r="Q34" s="32">
        <v>326</v>
      </c>
      <c r="R34" s="201"/>
    </row>
    <row r="35" spans="1:18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>
        <v>195</v>
      </c>
      <c r="M35" s="23"/>
      <c r="N35" s="23"/>
      <c r="O35" s="23"/>
      <c r="P35" s="23"/>
      <c r="Q35" s="32">
        <v>1936</v>
      </c>
      <c r="R35" s="201"/>
    </row>
    <row r="36" spans="1:18" ht="12.75">
      <c r="A36" s="103" t="s">
        <v>61</v>
      </c>
      <c r="B36" s="23">
        <v>604</v>
      </c>
      <c r="C36" s="23">
        <v>234</v>
      </c>
      <c r="D36" s="23"/>
      <c r="E36" s="23">
        <v>2374</v>
      </c>
      <c r="F36" s="23"/>
      <c r="G36" s="23"/>
      <c r="H36" s="23">
        <v>2374</v>
      </c>
      <c r="I36" s="23">
        <v>10</v>
      </c>
      <c r="J36" s="23"/>
      <c r="K36" s="23"/>
      <c r="L36" s="23">
        <v>756</v>
      </c>
      <c r="M36" s="23">
        <v>0</v>
      </c>
      <c r="N36" s="23"/>
      <c r="O36" s="23"/>
      <c r="P36" s="23"/>
      <c r="Q36" s="32">
        <v>7652</v>
      </c>
      <c r="R36" s="201"/>
    </row>
    <row r="37" spans="1:18" ht="12.75">
      <c r="A37" s="168" t="s">
        <v>62</v>
      </c>
      <c r="B37" s="169">
        <v>248</v>
      </c>
      <c r="C37" s="169">
        <v>2</v>
      </c>
      <c r="D37" s="169"/>
      <c r="E37" s="169">
        <v>69</v>
      </c>
      <c r="F37" s="169"/>
      <c r="G37" s="169"/>
      <c r="H37" s="169">
        <v>69</v>
      </c>
      <c r="I37" s="169"/>
      <c r="J37" s="169"/>
      <c r="K37" s="169"/>
      <c r="L37" s="169">
        <v>5644</v>
      </c>
      <c r="M37" s="169"/>
      <c r="N37" s="169"/>
      <c r="O37" s="169"/>
      <c r="P37" s="169"/>
      <c r="Q37" s="210">
        <v>184</v>
      </c>
      <c r="R37" s="211"/>
    </row>
    <row r="38" spans="1:18" ht="12.75">
      <c r="A38" s="168" t="s">
        <v>63</v>
      </c>
      <c r="B38" s="169">
        <v>318</v>
      </c>
      <c r="C38" s="169">
        <v>166</v>
      </c>
      <c r="D38" s="169">
        <v>54</v>
      </c>
      <c r="E38" s="169">
        <v>8228</v>
      </c>
      <c r="F38" s="169"/>
      <c r="G38" s="169">
        <v>1</v>
      </c>
      <c r="H38" s="169">
        <v>8229</v>
      </c>
      <c r="I38" s="169">
        <v>165</v>
      </c>
      <c r="J38" s="169">
        <v>17256</v>
      </c>
      <c r="K38" s="169">
        <v>11978</v>
      </c>
      <c r="L38" s="169">
        <v>3477</v>
      </c>
      <c r="M38" s="169"/>
      <c r="N38" s="169">
        <v>130</v>
      </c>
      <c r="O38" s="169"/>
      <c r="P38" s="169"/>
      <c r="Q38" s="210">
        <v>9425</v>
      </c>
      <c r="R38" s="169">
        <v>178</v>
      </c>
    </row>
    <row r="39" spans="1:18" ht="12.75">
      <c r="A39" s="168" t="s">
        <v>64</v>
      </c>
      <c r="B39" s="169">
        <v>318</v>
      </c>
      <c r="C39" s="169">
        <v>166</v>
      </c>
      <c r="D39" s="169">
        <v>54</v>
      </c>
      <c r="E39" s="169">
        <v>8228</v>
      </c>
      <c r="F39" s="169"/>
      <c r="G39" s="169">
        <v>1</v>
      </c>
      <c r="H39" s="169">
        <v>8229</v>
      </c>
      <c r="I39" s="169">
        <v>165</v>
      </c>
      <c r="J39" s="169">
        <v>17256</v>
      </c>
      <c r="K39" s="169">
        <v>11978</v>
      </c>
      <c r="L39" s="169">
        <v>2116</v>
      </c>
      <c r="M39" s="169"/>
      <c r="N39" s="169">
        <v>130</v>
      </c>
      <c r="O39" s="169"/>
      <c r="P39" s="169"/>
      <c r="Q39" s="210">
        <v>9165</v>
      </c>
      <c r="R39" s="211">
        <v>178</v>
      </c>
    </row>
    <row r="40" spans="1:18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>
        <v>1361</v>
      </c>
      <c r="M40" s="169"/>
      <c r="N40" s="169"/>
      <c r="O40" s="169"/>
      <c r="P40" s="169"/>
      <c r="Q40" s="210">
        <v>260</v>
      </c>
      <c r="R40" s="211"/>
    </row>
    <row r="41" spans="1:18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>
        <v>743</v>
      </c>
      <c r="M41" s="172"/>
      <c r="N41" s="172"/>
      <c r="O41" s="172"/>
      <c r="P41" s="172"/>
      <c r="Q41" s="212"/>
      <c r="R41" s="213"/>
    </row>
    <row r="42" spans="1:18" ht="12.75">
      <c r="A42" s="90" t="s">
        <v>67</v>
      </c>
      <c r="B42" s="119">
        <v>705.6</v>
      </c>
      <c r="C42" s="119"/>
      <c r="D42" s="119"/>
      <c r="E42" s="119">
        <v>8962.9</v>
      </c>
      <c r="F42" s="119"/>
      <c r="G42" s="119">
        <v>449.8</v>
      </c>
      <c r="H42" s="119">
        <v>9412.7</v>
      </c>
      <c r="I42" s="119"/>
      <c r="J42" s="119"/>
      <c r="K42" s="119"/>
      <c r="L42" s="119">
        <v>7046.8</v>
      </c>
      <c r="M42" s="119"/>
      <c r="N42" s="119"/>
      <c r="O42" s="119">
        <v>13426.3</v>
      </c>
      <c r="P42" s="119">
        <v>22.1</v>
      </c>
      <c r="Q42" s="214">
        <v>30613.5</v>
      </c>
      <c r="R42" s="215"/>
    </row>
    <row r="43" spans="1:18" ht="13.5" thickBot="1">
      <c r="A43" s="97" t="s">
        <v>68</v>
      </c>
      <c r="B43" s="121">
        <v>219.9</v>
      </c>
      <c r="C43" s="121"/>
      <c r="D43" s="121"/>
      <c r="E43" s="121">
        <v>2041.4</v>
      </c>
      <c r="F43" s="121"/>
      <c r="G43" s="121">
        <v>340</v>
      </c>
      <c r="H43" s="121">
        <v>2381.4</v>
      </c>
      <c r="I43" s="121"/>
      <c r="J43" s="121"/>
      <c r="K43" s="121"/>
      <c r="L43" s="121">
        <v>1968</v>
      </c>
      <c r="M43" s="121"/>
      <c r="N43" s="121"/>
      <c r="O43" s="121">
        <v>3874.8</v>
      </c>
      <c r="P43" s="121">
        <v>17.5</v>
      </c>
      <c r="Q43" s="216">
        <v>8461.6</v>
      </c>
      <c r="R43" s="217"/>
    </row>
    <row r="44" spans="1:18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  <c r="R44" s="2"/>
    </row>
    <row r="45" spans="1:18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564" t="str">
        <f>A1</f>
        <v>1984 YILI   GENEL   ENERJİ  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  <c r="R47" s="2"/>
    </row>
    <row r="48" spans="1:18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  <c r="R48" s="4"/>
    </row>
    <row r="49" spans="1:18" ht="12.75">
      <c r="A49" s="218" t="str">
        <f>A3</f>
        <v>Tarih:03/02/2003</v>
      </c>
      <c r="B49" s="219"/>
      <c r="C49" s="220"/>
      <c r="D49" s="220"/>
      <c r="E49" s="221"/>
      <c r="F49" s="220"/>
      <c r="G49" s="219"/>
      <c r="H49" s="219"/>
      <c r="I49" s="219"/>
      <c r="J49" s="219"/>
      <c r="K49" s="220"/>
      <c r="L49" s="219"/>
      <c r="M49" s="219"/>
      <c r="N49" s="219"/>
      <c r="O49" s="220"/>
      <c r="P49" s="220"/>
      <c r="Q49" s="220"/>
      <c r="R49" s="220"/>
    </row>
    <row r="50" spans="1:18" ht="13.5" thickBot="1">
      <c r="A50" s="218" t="str">
        <f>A4</f>
        <v>Hazırlayan:ETKB/APKK/PFD</v>
      </c>
      <c r="B50" s="219"/>
      <c r="C50" s="220"/>
      <c r="D50" s="220"/>
      <c r="E50" s="220"/>
      <c r="F50" s="222"/>
      <c r="G50" s="222"/>
      <c r="H50" s="222"/>
      <c r="I50" s="222"/>
      <c r="J50" s="222"/>
      <c r="K50" s="222"/>
      <c r="L50" s="219"/>
      <c r="M50" s="219"/>
      <c r="N50" s="219"/>
      <c r="O50" s="220"/>
      <c r="P50" s="220"/>
      <c r="Q50" s="220"/>
      <c r="R50" s="220"/>
    </row>
    <row r="51" spans="1:18" ht="12.75">
      <c r="A51" s="223"/>
      <c r="B51" s="224"/>
      <c r="C51" s="224" t="s">
        <v>70</v>
      </c>
      <c r="D51" s="225"/>
      <c r="E51" s="225"/>
      <c r="F51" s="224"/>
      <c r="G51" s="224"/>
      <c r="H51" s="224" t="s">
        <v>71</v>
      </c>
      <c r="I51" s="224"/>
      <c r="J51" s="224"/>
      <c r="K51" s="225"/>
      <c r="L51" s="224"/>
      <c r="M51" s="224"/>
      <c r="N51" s="224"/>
      <c r="O51" s="226"/>
      <c r="P51" s="227"/>
      <c r="Q51" s="228"/>
      <c r="R51" s="221"/>
    </row>
    <row r="52" spans="1:18" ht="13.5" thickBot="1">
      <c r="A52" s="229"/>
      <c r="B52" s="230" t="s">
        <v>4</v>
      </c>
      <c r="C52" s="230" t="s">
        <v>72</v>
      </c>
      <c r="D52" s="230" t="s">
        <v>7</v>
      </c>
      <c r="E52" s="230" t="s">
        <v>8</v>
      </c>
      <c r="F52" s="230" t="s">
        <v>9</v>
      </c>
      <c r="G52" s="230" t="s">
        <v>10</v>
      </c>
      <c r="H52" s="230" t="s">
        <v>73</v>
      </c>
      <c r="I52" s="230" t="s">
        <v>11</v>
      </c>
      <c r="J52" s="230" t="s">
        <v>12</v>
      </c>
      <c r="K52" s="230" t="s">
        <v>13</v>
      </c>
      <c r="L52" s="230" t="s">
        <v>14</v>
      </c>
      <c r="M52" s="230" t="s">
        <v>192</v>
      </c>
      <c r="N52" s="230" t="s">
        <v>16</v>
      </c>
      <c r="O52" s="231" t="s">
        <v>89</v>
      </c>
      <c r="P52" s="232" t="s">
        <v>71</v>
      </c>
      <c r="Q52" s="222"/>
      <c r="R52" s="221"/>
    </row>
    <row r="53" spans="1:17" ht="12.75">
      <c r="A53" s="174" t="s">
        <v>35</v>
      </c>
      <c r="B53" s="175">
        <v>2215.52</v>
      </c>
      <c r="C53" s="175"/>
      <c r="D53" s="175">
        <v>6498.27</v>
      </c>
      <c r="E53" s="175">
        <v>96.75</v>
      </c>
      <c r="F53" s="175">
        <v>5176.8</v>
      </c>
      <c r="G53" s="175">
        <v>2754.94</v>
      </c>
      <c r="H53" s="175">
        <v>16742.28</v>
      </c>
      <c r="I53" s="175">
        <v>2191.35</v>
      </c>
      <c r="J53" s="175">
        <v>36.4</v>
      </c>
      <c r="K53" s="175"/>
      <c r="L53" s="175">
        <v>1154.636</v>
      </c>
      <c r="M53" s="175">
        <v>18.92</v>
      </c>
      <c r="N53" s="175"/>
      <c r="O53" s="64">
        <v>178</v>
      </c>
      <c r="P53" s="177">
        <v>20321.585999999996</v>
      </c>
      <c r="Q53" s="4"/>
    </row>
    <row r="54" spans="1:17" ht="12.75">
      <c r="A54" s="103" t="s">
        <v>36</v>
      </c>
      <c r="B54" s="65">
        <v>1209.02</v>
      </c>
      <c r="C54" s="65">
        <v>77.7</v>
      </c>
      <c r="D54" s="65"/>
      <c r="E54" s="65"/>
      <c r="F54" s="65"/>
      <c r="G54" s="65"/>
      <c r="H54" s="65">
        <v>1286.72</v>
      </c>
      <c r="I54" s="65">
        <v>17515.05</v>
      </c>
      <c r="J54" s="65"/>
      <c r="K54" s="65"/>
      <c r="L54" s="65"/>
      <c r="M54" s="66"/>
      <c r="N54" s="32">
        <v>228.158</v>
      </c>
      <c r="O54" s="233"/>
      <c r="P54" s="104">
        <v>19029.928</v>
      </c>
      <c r="Q54" s="4"/>
    </row>
    <row r="55" spans="1:17" ht="12.75">
      <c r="A55" s="103" t="s">
        <v>37</v>
      </c>
      <c r="B55" s="65">
        <v>0</v>
      </c>
      <c r="C55" s="65"/>
      <c r="D55" s="65">
        <v>0</v>
      </c>
      <c r="E55" s="65"/>
      <c r="F55" s="65"/>
      <c r="G55" s="65"/>
      <c r="H55" s="65">
        <v>0</v>
      </c>
      <c r="I55" s="65">
        <v>1833.3</v>
      </c>
      <c r="J55" s="65"/>
      <c r="K55" s="65"/>
      <c r="L55" s="65"/>
      <c r="M55" s="65"/>
      <c r="N55" s="65"/>
      <c r="O55" s="233"/>
      <c r="P55" s="104">
        <v>1833.3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261.45</v>
      </c>
      <c r="J56" s="65"/>
      <c r="K56" s="65"/>
      <c r="L56" s="65"/>
      <c r="M56" s="65"/>
      <c r="N56" s="65"/>
      <c r="O56" s="233"/>
      <c r="P56" s="104">
        <v>261.45</v>
      </c>
      <c r="Q56" s="4"/>
    </row>
    <row r="57" spans="1:17" ht="12.75">
      <c r="A57" s="103" t="s">
        <v>39</v>
      </c>
      <c r="B57" s="65">
        <v>39.04</v>
      </c>
      <c r="C57" s="65">
        <v>-8.5</v>
      </c>
      <c r="D57" s="65">
        <v>-89.83</v>
      </c>
      <c r="E57" s="65"/>
      <c r="F57" s="65"/>
      <c r="G57" s="65"/>
      <c r="H57" s="65">
        <v>-59.29</v>
      </c>
      <c r="I57" s="65">
        <v>-79.8</v>
      </c>
      <c r="J57" s="65"/>
      <c r="K57" s="65"/>
      <c r="L57" s="65"/>
      <c r="M57" s="65"/>
      <c r="N57" s="65"/>
      <c r="O57" s="233"/>
      <c r="P57" s="104">
        <v>-139.09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227.85</v>
      </c>
      <c r="J58" s="67"/>
      <c r="K58" s="67"/>
      <c r="L58" s="67"/>
      <c r="M58" s="67"/>
      <c r="N58" s="67"/>
      <c r="O58" s="233"/>
      <c r="P58" s="203">
        <v>227.85</v>
      </c>
      <c r="Q58" s="4"/>
    </row>
    <row r="59" spans="1:17" ht="12.75">
      <c r="A59" s="178" t="s">
        <v>41</v>
      </c>
      <c r="B59" s="179">
        <v>3463.58</v>
      </c>
      <c r="C59" s="179">
        <v>69.2</v>
      </c>
      <c r="D59" s="179">
        <v>6408.44</v>
      </c>
      <c r="E59" s="179">
        <v>96.75</v>
      </c>
      <c r="F59" s="179">
        <v>5176.8</v>
      </c>
      <c r="G59" s="179">
        <v>2754.94</v>
      </c>
      <c r="H59" s="179">
        <v>17969.71</v>
      </c>
      <c r="I59" s="179">
        <v>17759.7</v>
      </c>
      <c r="J59" s="179">
        <v>36.4</v>
      </c>
      <c r="K59" s="179"/>
      <c r="L59" s="179">
        <v>1154.636</v>
      </c>
      <c r="M59" s="179">
        <v>18.92</v>
      </c>
      <c r="N59" s="179">
        <v>228.158</v>
      </c>
      <c r="O59" s="234">
        <v>178</v>
      </c>
      <c r="P59" s="181">
        <v>37345.524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79.8</v>
      </c>
      <c r="J60" s="65"/>
      <c r="K60" s="65"/>
      <c r="L60" s="65"/>
      <c r="M60" s="65"/>
      <c r="N60" s="65"/>
      <c r="O60" s="235"/>
      <c r="P60" s="106">
        <v>79.8</v>
      </c>
      <c r="Q60" s="4"/>
    </row>
    <row r="61" spans="1:18" ht="13.5" thickBot="1">
      <c r="A61" s="157" t="s">
        <v>43</v>
      </c>
      <c r="B61" s="182">
        <v>3463.58</v>
      </c>
      <c r="C61" s="182">
        <v>69.2</v>
      </c>
      <c r="D61" s="182">
        <v>6408.44</v>
      </c>
      <c r="E61" s="182">
        <v>96.75</v>
      </c>
      <c r="F61" s="182">
        <v>5176.8</v>
      </c>
      <c r="G61" s="182">
        <v>2754.94</v>
      </c>
      <c r="H61" s="182">
        <v>17969.71</v>
      </c>
      <c r="I61" s="182">
        <v>17839.5</v>
      </c>
      <c r="J61" s="182">
        <v>36.4</v>
      </c>
      <c r="K61" s="182"/>
      <c r="L61" s="182">
        <v>1154.636</v>
      </c>
      <c r="M61" s="182">
        <v>18.92</v>
      </c>
      <c r="N61" s="182">
        <v>228.158</v>
      </c>
      <c r="O61" s="183">
        <v>178</v>
      </c>
      <c r="P61" s="159">
        <v>37425.32399999999</v>
      </c>
      <c r="Q61" s="4"/>
      <c r="R61" s="236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64"/>
      <c r="O62" s="237"/>
      <c r="P62" s="184"/>
      <c r="Q62" s="4"/>
    </row>
    <row r="63" spans="1:17" ht="12.75">
      <c r="A63" s="160" t="s">
        <v>44</v>
      </c>
      <c r="B63" s="161">
        <v>-2560.78</v>
      </c>
      <c r="C63" s="161">
        <v>1861.7</v>
      </c>
      <c r="D63" s="161">
        <v>-2291.13</v>
      </c>
      <c r="E63" s="161">
        <v>-0.43</v>
      </c>
      <c r="F63" s="161"/>
      <c r="G63" s="161"/>
      <c r="H63" s="161">
        <v>-2990.64</v>
      </c>
      <c r="I63" s="161">
        <v>-3676.05</v>
      </c>
      <c r="J63" s="161"/>
      <c r="K63" s="161">
        <v>54.6</v>
      </c>
      <c r="L63" s="161">
        <v>-1154.636</v>
      </c>
      <c r="M63" s="238">
        <v>-18.92</v>
      </c>
      <c r="N63" s="206">
        <v>2107.7739999999994</v>
      </c>
      <c r="O63" s="239"/>
      <c r="P63" s="162">
        <v>-5677.872000000001</v>
      </c>
      <c r="Q63" s="4"/>
    </row>
    <row r="64" spans="1:17" ht="12.75">
      <c r="A64" s="103" t="s">
        <v>45</v>
      </c>
      <c r="B64" s="23">
        <v>-379.42</v>
      </c>
      <c r="C64" s="23"/>
      <c r="D64" s="23">
        <v>-2239.83</v>
      </c>
      <c r="E64" s="23"/>
      <c r="F64" s="23"/>
      <c r="G64" s="23"/>
      <c r="H64" s="23">
        <v>-2619.25</v>
      </c>
      <c r="I64" s="23">
        <v>-2016</v>
      </c>
      <c r="J64" s="23"/>
      <c r="K64" s="23"/>
      <c r="L64" s="23">
        <v>-1154.636</v>
      </c>
      <c r="M64" s="240">
        <v>-18.92</v>
      </c>
      <c r="N64" s="32">
        <v>2632.8039999999996</v>
      </c>
      <c r="O64" s="233"/>
      <c r="P64" s="104">
        <v>-3176.002000000001</v>
      </c>
      <c r="Q64" s="4"/>
    </row>
    <row r="65" spans="1:17" ht="12.75">
      <c r="A65" s="103" t="s">
        <v>46</v>
      </c>
      <c r="B65" s="23">
        <v>-115.29</v>
      </c>
      <c r="C65" s="23">
        <v>52.4</v>
      </c>
      <c r="D65" s="23"/>
      <c r="E65" s="23"/>
      <c r="F65" s="23"/>
      <c r="G65" s="23"/>
      <c r="H65" s="23">
        <v>-62.89</v>
      </c>
      <c r="I65" s="23">
        <v>-14.7</v>
      </c>
      <c r="J65" s="23"/>
      <c r="K65" s="23">
        <v>54.6</v>
      </c>
      <c r="L65" s="23"/>
      <c r="M65" s="23"/>
      <c r="N65" s="32"/>
      <c r="O65" s="233"/>
      <c r="P65" s="104">
        <v>-22.99</v>
      </c>
      <c r="Q65" s="4"/>
    </row>
    <row r="66" spans="1:17" ht="12.75">
      <c r="A66" s="103" t="s">
        <v>47</v>
      </c>
      <c r="B66" s="23">
        <v>-2055.09</v>
      </c>
      <c r="C66" s="23">
        <v>1798.3</v>
      </c>
      <c r="D66" s="23"/>
      <c r="E66" s="23"/>
      <c r="F66" s="23"/>
      <c r="G66" s="23"/>
      <c r="H66" s="23">
        <v>-256.79</v>
      </c>
      <c r="I66" s="23"/>
      <c r="J66" s="23"/>
      <c r="K66" s="23"/>
      <c r="L66" s="23"/>
      <c r="M66" s="23"/>
      <c r="N66" s="32"/>
      <c r="O66" s="233"/>
      <c r="P66" s="104">
        <v>-256.79</v>
      </c>
      <c r="Q66" s="4"/>
    </row>
    <row r="67" spans="1:17" ht="12.75">
      <c r="A67" s="103" t="s">
        <v>48</v>
      </c>
      <c r="B67" s="23"/>
      <c r="C67" s="23">
        <v>12</v>
      </c>
      <c r="D67" s="23">
        <v>-8.7</v>
      </c>
      <c r="E67" s="23"/>
      <c r="F67" s="23"/>
      <c r="G67" s="23"/>
      <c r="H67" s="23">
        <v>3.3</v>
      </c>
      <c r="I67" s="23">
        <v>-6.3</v>
      </c>
      <c r="J67" s="23"/>
      <c r="K67" s="23"/>
      <c r="L67" s="23"/>
      <c r="M67" s="23"/>
      <c r="N67" s="32"/>
      <c r="O67" s="233"/>
      <c r="P67" s="104">
        <v>-3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-1075.2</v>
      </c>
      <c r="J68" s="23"/>
      <c r="K68" s="23"/>
      <c r="L68" s="23"/>
      <c r="M68" s="23"/>
      <c r="N68" s="32">
        <v>-40.763999999999996</v>
      </c>
      <c r="O68" s="233"/>
      <c r="P68" s="104">
        <v>-1115.964</v>
      </c>
      <c r="Q68" s="4"/>
    </row>
    <row r="69" spans="1:17" ht="13.5" thickBot="1">
      <c r="A69" s="103" t="s">
        <v>50</v>
      </c>
      <c r="B69" s="23">
        <v>-10.98</v>
      </c>
      <c r="C69" s="23">
        <v>-1</v>
      </c>
      <c r="D69" s="23">
        <v>-42.6</v>
      </c>
      <c r="E69" s="155">
        <v>-0.43</v>
      </c>
      <c r="F69" s="23"/>
      <c r="G69" s="23"/>
      <c r="H69" s="23">
        <v>-55.01</v>
      </c>
      <c r="I69" s="23">
        <v>-563.85</v>
      </c>
      <c r="J69" s="23"/>
      <c r="K69" s="23"/>
      <c r="L69" s="23"/>
      <c r="M69" s="23"/>
      <c r="N69" s="32">
        <v>-484.26599999999996</v>
      </c>
      <c r="O69" s="233"/>
      <c r="P69" s="104">
        <v>-1103.126</v>
      </c>
      <c r="Q69" s="4"/>
    </row>
    <row r="70" spans="1:17" ht="13.5" thickBot="1">
      <c r="A70" s="157" t="s">
        <v>51</v>
      </c>
      <c r="B70" s="158">
        <v>902.8</v>
      </c>
      <c r="C70" s="158">
        <v>1930.9</v>
      </c>
      <c r="D70" s="158">
        <v>4117.31</v>
      </c>
      <c r="E70" s="158">
        <v>96.32</v>
      </c>
      <c r="F70" s="158">
        <v>5176.8</v>
      </c>
      <c r="G70" s="158">
        <v>2754.94</v>
      </c>
      <c r="H70" s="158">
        <v>14979.07</v>
      </c>
      <c r="I70" s="158">
        <v>14163.45</v>
      </c>
      <c r="J70" s="158">
        <v>36.4</v>
      </c>
      <c r="K70" s="158">
        <v>54.6</v>
      </c>
      <c r="L70" s="158"/>
      <c r="M70" s="158"/>
      <c r="N70" s="183">
        <v>2335.9319999999993</v>
      </c>
      <c r="O70" s="158">
        <v>178</v>
      </c>
      <c r="P70" s="159">
        <v>31747.45199999999</v>
      </c>
      <c r="Q70" s="4"/>
    </row>
    <row r="71" spans="1:18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64"/>
      <c r="O71" s="237"/>
      <c r="P71" s="184"/>
      <c r="Q71" s="4"/>
      <c r="R71" s="4"/>
    </row>
    <row r="72" spans="1:17" ht="12.75">
      <c r="A72" s="160" t="s">
        <v>52</v>
      </c>
      <c r="B72" s="161">
        <v>902.8</v>
      </c>
      <c r="C72" s="161">
        <v>1930.9</v>
      </c>
      <c r="D72" s="161">
        <v>4117.31</v>
      </c>
      <c r="E72" s="161">
        <v>96.32</v>
      </c>
      <c r="F72" s="161">
        <v>5176.8</v>
      </c>
      <c r="G72" s="161">
        <v>2754.94</v>
      </c>
      <c r="H72" s="161">
        <v>14979.07</v>
      </c>
      <c r="I72" s="161">
        <v>14163.45</v>
      </c>
      <c r="J72" s="161">
        <v>36.4</v>
      </c>
      <c r="K72" s="161">
        <v>54.6</v>
      </c>
      <c r="L72" s="161"/>
      <c r="M72" s="161"/>
      <c r="N72" s="238">
        <v>2335.932</v>
      </c>
      <c r="O72" s="161">
        <v>178</v>
      </c>
      <c r="P72" s="162">
        <v>31747.452</v>
      </c>
      <c r="Q72" s="4"/>
    </row>
    <row r="73" spans="1:17" ht="12.75">
      <c r="A73" s="165" t="s">
        <v>53</v>
      </c>
      <c r="B73" s="166">
        <v>557.54</v>
      </c>
      <c r="C73" s="166">
        <v>1825.6</v>
      </c>
      <c r="D73" s="166">
        <v>1628.1</v>
      </c>
      <c r="E73" s="166">
        <v>25.37</v>
      </c>
      <c r="F73" s="166"/>
      <c r="G73" s="166"/>
      <c r="H73" s="166">
        <v>4036.61</v>
      </c>
      <c r="I73" s="166">
        <v>3806.25</v>
      </c>
      <c r="J73" s="166">
        <v>36.4</v>
      </c>
      <c r="K73" s="166"/>
      <c r="L73" s="166"/>
      <c r="M73" s="166"/>
      <c r="N73" s="208">
        <v>1509.558</v>
      </c>
      <c r="O73" s="241"/>
      <c r="P73" s="167">
        <v>9388.818</v>
      </c>
      <c r="Q73" s="4"/>
    </row>
    <row r="74" spans="1:17" ht="12.75">
      <c r="A74" s="103" t="s">
        <v>54</v>
      </c>
      <c r="B74" s="23"/>
      <c r="C74" s="23">
        <v>1661.8</v>
      </c>
      <c r="D74" s="23">
        <v>0</v>
      </c>
      <c r="E74" s="23"/>
      <c r="F74" s="23"/>
      <c r="G74" s="23"/>
      <c r="H74" s="23">
        <v>1661.8</v>
      </c>
      <c r="I74" s="23">
        <v>231</v>
      </c>
      <c r="J74" s="23"/>
      <c r="K74" s="23"/>
      <c r="L74" s="23"/>
      <c r="M74" s="23"/>
      <c r="N74" s="32">
        <v>221.36399999999998</v>
      </c>
      <c r="O74" s="233"/>
      <c r="P74" s="104">
        <v>2114.1639999999998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624.75</v>
      </c>
      <c r="J75" s="23"/>
      <c r="K75" s="23"/>
      <c r="L75" s="23"/>
      <c r="M75" s="23"/>
      <c r="N75" s="32">
        <v>170.88199999999998</v>
      </c>
      <c r="O75" s="233"/>
      <c r="P75" s="104">
        <v>795.632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227.85</v>
      </c>
      <c r="J76" s="23"/>
      <c r="K76" s="23"/>
      <c r="L76" s="23"/>
      <c r="M76" s="23"/>
      <c r="N76" s="32"/>
      <c r="O76" s="233"/>
      <c r="P76" s="104">
        <v>227.85</v>
      </c>
      <c r="Q76" s="4"/>
    </row>
    <row r="77" spans="1:17" ht="12.75">
      <c r="A77" s="103" t="s">
        <v>57</v>
      </c>
      <c r="B77" s="23"/>
      <c r="C77" s="23"/>
      <c r="D77" s="23">
        <v>200.7</v>
      </c>
      <c r="E77" s="23"/>
      <c r="F77" s="23"/>
      <c r="G77" s="23"/>
      <c r="H77" s="23">
        <v>200.7</v>
      </c>
      <c r="I77" s="23">
        <v>220.5</v>
      </c>
      <c r="J77" s="23"/>
      <c r="K77" s="23"/>
      <c r="L77" s="23"/>
      <c r="M77" s="23"/>
      <c r="N77" s="32">
        <v>41.452</v>
      </c>
      <c r="O77" s="233"/>
      <c r="P77" s="104">
        <v>462.652</v>
      </c>
      <c r="Q77" s="4"/>
    </row>
    <row r="78" spans="1:17" ht="12.75">
      <c r="A78" s="103" t="s">
        <v>58</v>
      </c>
      <c r="B78" s="23">
        <v>168.36</v>
      </c>
      <c r="C78" s="23"/>
      <c r="D78" s="23">
        <v>542.4</v>
      </c>
      <c r="E78" s="23">
        <v>21.07</v>
      </c>
      <c r="F78" s="23"/>
      <c r="G78" s="23"/>
      <c r="H78" s="23">
        <v>731.83</v>
      </c>
      <c r="I78" s="23">
        <v>1160.25</v>
      </c>
      <c r="J78" s="23">
        <v>36.4</v>
      </c>
      <c r="K78" s="23"/>
      <c r="L78" s="23"/>
      <c r="M78" s="23"/>
      <c r="N78" s="32">
        <v>223.25599999999997</v>
      </c>
      <c r="O78" s="233"/>
      <c r="P78" s="104">
        <v>2151.736</v>
      </c>
      <c r="Q78" s="4"/>
    </row>
    <row r="79" spans="1:17" ht="12.75">
      <c r="A79" s="103" t="s">
        <v>59</v>
      </c>
      <c r="B79" s="23">
        <v>20.74</v>
      </c>
      <c r="C79" s="23">
        <v>0</v>
      </c>
      <c r="D79" s="23">
        <v>172.8</v>
      </c>
      <c r="E79" s="23"/>
      <c r="F79" s="23"/>
      <c r="G79" s="23"/>
      <c r="H79" s="23">
        <v>193.54</v>
      </c>
      <c r="I79" s="23">
        <v>343.35</v>
      </c>
      <c r="J79" s="23"/>
      <c r="K79" s="23"/>
      <c r="L79" s="23"/>
      <c r="M79" s="23"/>
      <c r="N79" s="32">
        <v>28.035999999999998</v>
      </c>
      <c r="O79" s="233"/>
      <c r="P79" s="104">
        <v>564.9259999999999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204.75</v>
      </c>
      <c r="J80" s="23"/>
      <c r="K80" s="23"/>
      <c r="L80" s="23"/>
      <c r="M80" s="23"/>
      <c r="N80" s="32">
        <v>166.49599999999998</v>
      </c>
      <c r="O80" s="233"/>
      <c r="P80" s="104">
        <v>371.246</v>
      </c>
      <c r="Q80" s="4"/>
    </row>
    <row r="81" spans="1:17" ht="12.75">
      <c r="A81" s="103" t="s">
        <v>61</v>
      </c>
      <c r="B81" s="26">
        <v>368.44</v>
      </c>
      <c r="C81" s="26">
        <v>163.8</v>
      </c>
      <c r="D81" s="26">
        <v>712.2</v>
      </c>
      <c r="E81" s="26">
        <v>4.3</v>
      </c>
      <c r="F81" s="26"/>
      <c r="G81" s="26"/>
      <c r="H81" s="26">
        <v>1248.74</v>
      </c>
      <c r="I81" s="26">
        <v>793.8</v>
      </c>
      <c r="J81" s="26"/>
      <c r="K81" s="26"/>
      <c r="L81" s="26"/>
      <c r="M81" s="26"/>
      <c r="N81" s="202">
        <v>658.072</v>
      </c>
      <c r="O81" s="233"/>
      <c r="P81" s="106">
        <v>2700.612</v>
      </c>
      <c r="Q81" s="4"/>
    </row>
    <row r="82" spans="1:17" ht="12.75">
      <c r="A82" s="168" t="s">
        <v>62</v>
      </c>
      <c r="B82" s="166">
        <v>151.28</v>
      </c>
      <c r="C82" s="166">
        <v>1.4</v>
      </c>
      <c r="D82" s="166">
        <v>20.7</v>
      </c>
      <c r="E82" s="166"/>
      <c r="F82" s="166"/>
      <c r="G82" s="166"/>
      <c r="H82" s="166">
        <v>173.38</v>
      </c>
      <c r="I82" s="166">
        <v>5926.2</v>
      </c>
      <c r="J82" s="166"/>
      <c r="K82" s="166"/>
      <c r="L82" s="166"/>
      <c r="M82" s="166"/>
      <c r="N82" s="208">
        <v>15.823999999999998</v>
      </c>
      <c r="O82" s="241"/>
      <c r="P82" s="167">
        <v>6115.4039999999995</v>
      </c>
      <c r="Q82" s="4"/>
    </row>
    <row r="83" spans="1:17" ht="12.75">
      <c r="A83" s="168" t="s">
        <v>63</v>
      </c>
      <c r="B83" s="166">
        <v>193.98</v>
      </c>
      <c r="C83" s="166">
        <v>103.9</v>
      </c>
      <c r="D83" s="166">
        <v>2468.51</v>
      </c>
      <c r="E83" s="166">
        <v>70.95</v>
      </c>
      <c r="F83" s="166">
        <v>5176.8</v>
      </c>
      <c r="G83" s="166">
        <v>2754.94</v>
      </c>
      <c r="H83" s="166">
        <v>10769.08</v>
      </c>
      <c r="I83" s="166">
        <v>3650.85</v>
      </c>
      <c r="J83" s="166"/>
      <c r="K83" s="166">
        <v>54.6</v>
      </c>
      <c r="L83" s="166"/>
      <c r="M83" s="166"/>
      <c r="N83" s="208">
        <v>810.55</v>
      </c>
      <c r="O83" s="242">
        <v>178</v>
      </c>
      <c r="P83" s="167">
        <v>15463.08</v>
      </c>
      <c r="Q83" s="4"/>
    </row>
    <row r="84" spans="1:17" ht="12.75">
      <c r="A84" s="168" t="s">
        <v>64</v>
      </c>
      <c r="B84" s="166">
        <v>193.98</v>
      </c>
      <c r="C84" s="166">
        <v>103.9</v>
      </c>
      <c r="D84" s="166">
        <v>2468.51</v>
      </c>
      <c r="E84" s="166">
        <v>70.95</v>
      </c>
      <c r="F84" s="166">
        <v>5176.8</v>
      </c>
      <c r="G84" s="166">
        <v>2754.94</v>
      </c>
      <c r="H84" s="166">
        <v>10769.08</v>
      </c>
      <c r="I84" s="166">
        <v>2221.8</v>
      </c>
      <c r="J84" s="166"/>
      <c r="K84" s="166">
        <v>54.6</v>
      </c>
      <c r="L84" s="166"/>
      <c r="M84" s="166"/>
      <c r="N84" s="208">
        <v>788.19</v>
      </c>
      <c r="O84" s="242">
        <v>178</v>
      </c>
      <c r="P84" s="167">
        <v>14011.67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1429.05</v>
      </c>
      <c r="J85" s="166"/>
      <c r="K85" s="166"/>
      <c r="L85" s="166"/>
      <c r="M85" s="166"/>
      <c r="N85" s="208">
        <v>22.36</v>
      </c>
      <c r="O85" s="243"/>
      <c r="P85" s="167">
        <v>1451.41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780.15</v>
      </c>
      <c r="J86" s="172"/>
      <c r="K86" s="172"/>
      <c r="L86" s="172"/>
      <c r="M86" s="172"/>
      <c r="N86" s="212"/>
      <c r="O86" s="244"/>
      <c r="P86" s="173">
        <v>780.15</v>
      </c>
      <c r="Q86" s="4"/>
    </row>
    <row r="87" spans="1:18" ht="12.75">
      <c r="A87" s="90" t="s">
        <v>67</v>
      </c>
      <c r="B87" s="135">
        <v>705.6</v>
      </c>
      <c r="C87" s="135"/>
      <c r="D87" s="135">
        <v>9412.7</v>
      </c>
      <c r="E87" s="135"/>
      <c r="F87" s="135"/>
      <c r="G87" s="135"/>
      <c r="H87" s="135">
        <v>10118.3</v>
      </c>
      <c r="I87" s="135">
        <v>7046.8</v>
      </c>
      <c r="J87" s="135"/>
      <c r="K87" s="135"/>
      <c r="L87" s="135">
        <v>13426.3</v>
      </c>
      <c r="M87" s="135">
        <v>22.1</v>
      </c>
      <c r="N87" s="137"/>
      <c r="O87" s="148"/>
      <c r="P87" s="132">
        <v>30613.5</v>
      </c>
      <c r="Q87" s="4"/>
      <c r="R87" s="5"/>
    </row>
    <row r="88" spans="1:18" ht="13.5" thickBot="1">
      <c r="A88" s="97" t="s">
        <v>68</v>
      </c>
      <c r="B88" s="117">
        <v>219.9</v>
      </c>
      <c r="C88" s="117"/>
      <c r="D88" s="117">
        <v>2381.4</v>
      </c>
      <c r="E88" s="117"/>
      <c r="F88" s="117"/>
      <c r="G88" s="117"/>
      <c r="H88" s="117">
        <v>2601.3</v>
      </c>
      <c r="I88" s="117">
        <v>1968</v>
      </c>
      <c r="J88" s="117"/>
      <c r="K88" s="117"/>
      <c r="L88" s="117">
        <v>3874.8</v>
      </c>
      <c r="M88" s="117">
        <v>17.5</v>
      </c>
      <c r="N88" s="144"/>
      <c r="O88" s="193"/>
      <c r="P88" s="118">
        <v>8461.6</v>
      </c>
      <c r="Q88" s="4"/>
      <c r="R88" s="5"/>
    </row>
    <row r="89" spans="1:18" ht="12.75">
      <c r="A89" s="90" t="s">
        <v>74</v>
      </c>
      <c r="B89" s="136">
        <v>288051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563.1954350927247</v>
      </c>
      <c r="M89" s="138" t="s">
        <v>196</v>
      </c>
      <c r="N89" s="138"/>
      <c r="O89" s="245" t="s">
        <v>197</v>
      </c>
      <c r="P89" s="246"/>
      <c r="Q89" s="4"/>
      <c r="R89" s="5"/>
    </row>
    <row r="90" spans="1:18" ht="13.5" thickBot="1">
      <c r="A90" s="97" t="s">
        <v>79</v>
      </c>
      <c r="B90" s="141" t="s">
        <v>198</v>
      </c>
      <c r="C90" s="142" t="s">
        <v>80</v>
      </c>
      <c r="D90" s="142"/>
      <c r="E90" s="143" t="s">
        <v>199</v>
      </c>
      <c r="F90" s="142" t="s">
        <v>94</v>
      </c>
      <c r="G90" s="144" t="s">
        <v>95</v>
      </c>
      <c r="H90" s="144">
        <v>762.6925616466272</v>
      </c>
      <c r="I90" s="142" t="s">
        <v>96</v>
      </c>
      <c r="J90" s="142"/>
      <c r="K90" s="142"/>
      <c r="L90" s="145">
        <v>677.9498675361729</v>
      </c>
      <c r="M90" s="142" t="s">
        <v>200</v>
      </c>
      <c r="N90" s="142"/>
      <c r="O90" s="143" t="s">
        <v>201</v>
      </c>
      <c r="P90" s="247"/>
      <c r="Q90" s="2"/>
      <c r="R90" s="5"/>
    </row>
  </sheetData>
  <sheetProtection/>
  <mergeCells count="4">
    <mergeCell ref="A1:R1"/>
    <mergeCell ref="A2:R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0"/>
  <sheetViews>
    <sheetView zoomScale="25" zoomScaleNormal="25" zoomScalePageLayoutView="0" workbookViewId="0" topLeftCell="A1">
      <selection activeCell="A47" sqref="A47:P91"/>
    </sheetView>
  </sheetViews>
  <sheetFormatPr defaultColWidth="9.140625" defaultRowHeight="12.75"/>
  <cols>
    <col min="1" max="1" width="22.57421875" style="0" customWidth="1"/>
    <col min="2" max="4" width="9.28125" style="0" bestFit="1" customWidth="1"/>
    <col min="5" max="5" width="9.8515625" style="0" bestFit="1" customWidth="1"/>
    <col min="6" max="7" width="9.28125" style="0" bestFit="1" customWidth="1"/>
    <col min="8" max="8" width="9.8515625" style="0" bestFit="1" customWidth="1"/>
    <col min="9" max="14" width="9.28125" style="0" bestFit="1" customWidth="1"/>
  </cols>
  <sheetData>
    <row r="1" spans="1:18" ht="12.75">
      <c r="A1" s="564" t="s">
        <v>202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</row>
    <row r="3" spans="1:18" ht="12.75">
      <c r="A3" s="3" t="s">
        <v>86</v>
      </c>
      <c r="B3" s="2"/>
      <c r="C3" s="4"/>
      <c r="D3" s="4"/>
      <c r="E3" s="4"/>
      <c r="F3" s="2"/>
      <c r="G3" s="3"/>
      <c r="H3" s="5"/>
      <c r="I3" s="2"/>
      <c r="J3" s="5"/>
      <c r="K3" s="2"/>
      <c r="L3" s="5"/>
      <c r="M3" s="5"/>
      <c r="N3" s="2"/>
      <c r="O3" s="2"/>
      <c r="P3" s="2"/>
      <c r="Q3" s="2"/>
      <c r="R3" s="2"/>
    </row>
    <row r="4" spans="1:18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  <c r="R4" s="5"/>
    </row>
    <row r="5" spans="1:18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191</v>
      </c>
      <c r="H5" s="91" t="s">
        <v>7</v>
      </c>
      <c r="I5" s="91" t="s">
        <v>8</v>
      </c>
      <c r="J5" s="91" t="s">
        <v>9</v>
      </c>
      <c r="K5" s="92" t="s">
        <v>10</v>
      </c>
      <c r="L5" s="91" t="s">
        <v>11</v>
      </c>
      <c r="M5" s="91" t="s">
        <v>12</v>
      </c>
      <c r="N5" s="91" t="s">
        <v>13</v>
      </c>
      <c r="O5" s="92" t="s">
        <v>14</v>
      </c>
      <c r="P5" s="92" t="s">
        <v>192</v>
      </c>
      <c r="Q5" s="139" t="s">
        <v>16</v>
      </c>
      <c r="R5" s="196" t="s">
        <v>89</v>
      </c>
    </row>
    <row r="6" spans="1:18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203</v>
      </c>
      <c r="H6" s="12" t="s">
        <v>127</v>
      </c>
      <c r="I6" s="12" t="s">
        <v>23</v>
      </c>
      <c r="J6" s="12" t="s">
        <v>22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204</v>
      </c>
      <c r="Q6" s="197" t="s">
        <v>28</v>
      </c>
      <c r="R6" s="198" t="s">
        <v>179</v>
      </c>
    </row>
    <row r="7" spans="1:18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8" t="s">
        <v>128</v>
      </c>
      <c r="I7" s="98" t="s">
        <v>31</v>
      </c>
      <c r="J7" s="98" t="s">
        <v>31</v>
      </c>
      <c r="K7" s="99" t="s">
        <v>31</v>
      </c>
      <c r="L7" s="98" t="s">
        <v>31</v>
      </c>
      <c r="M7" s="98" t="s">
        <v>32</v>
      </c>
      <c r="N7" s="98" t="s">
        <v>32</v>
      </c>
      <c r="O7" s="99" t="s">
        <v>33</v>
      </c>
      <c r="P7" s="99" t="s">
        <v>33</v>
      </c>
      <c r="Q7" s="145" t="s">
        <v>33</v>
      </c>
      <c r="R7" s="199" t="s">
        <v>195</v>
      </c>
    </row>
    <row r="8" spans="1:18" ht="12.75">
      <c r="A8" s="154" t="s">
        <v>35</v>
      </c>
      <c r="B8" s="155">
        <v>3605</v>
      </c>
      <c r="C8" s="155"/>
      <c r="D8" s="155"/>
      <c r="E8" s="155">
        <v>15884</v>
      </c>
      <c r="F8" s="155">
        <v>13868</v>
      </c>
      <c r="G8" s="155">
        <v>6117</v>
      </c>
      <c r="H8" s="155">
        <v>35869</v>
      </c>
      <c r="I8" s="155">
        <v>523</v>
      </c>
      <c r="J8" s="155">
        <v>17368</v>
      </c>
      <c r="K8" s="155">
        <v>11039</v>
      </c>
      <c r="L8" s="155">
        <v>2110</v>
      </c>
      <c r="M8" s="155">
        <v>68</v>
      </c>
      <c r="N8" s="155"/>
      <c r="O8" s="155">
        <v>12045</v>
      </c>
      <c r="P8" s="155">
        <v>6</v>
      </c>
      <c r="Q8" s="164"/>
      <c r="R8" s="200">
        <v>232</v>
      </c>
    </row>
    <row r="9" spans="1:18" ht="12.75">
      <c r="A9" s="103" t="s">
        <v>36</v>
      </c>
      <c r="B9" s="23">
        <v>2662</v>
      </c>
      <c r="C9" s="23">
        <v>40</v>
      </c>
      <c r="D9" s="23"/>
      <c r="E9" s="23"/>
      <c r="F9" s="23"/>
      <c r="G9" s="23"/>
      <c r="H9" s="23"/>
      <c r="I9" s="23"/>
      <c r="J9" s="23"/>
      <c r="K9" s="23"/>
      <c r="L9" s="23">
        <v>16737</v>
      </c>
      <c r="M9" s="23"/>
      <c r="N9" s="23"/>
      <c r="O9" s="23"/>
      <c r="P9" s="23"/>
      <c r="Q9" s="32">
        <v>2142</v>
      </c>
      <c r="R9" s="201"/>
    </row>
    <row r="10" spans="1:18" ht="12.75">
      <c r="A10" s="103" t="s">
        <v>37</v>
      </c>
      <c r="B10" s="23">
        <v>1</v>
      </c>
      <c r="C10" s="23"/>
      <c r="D10" s="23"/>
      <c r="E10" s="23"/>
      <c r="F10" s="23"/>
      <c r="G10" s="23"/>
      <c r="H10" s="23">
        <v>0</v>
      </c>
      <c r="I10" s="23"/>
      <c r="J10" s="23"/>
      <c r="K10" s="23"/>
      <c r="L10" s="23">
        <v>1669</v>
      </c>
      <c r="M10" s="23"/>
      <c r="N10" s="23"/>
      <c r="O10" s="23"/>
      <c r="P10" s="23"/>
      <c r="Q10" s="32"/>
      <c r="R10" s="201"/>
    </row>
    <row r="11" spans="1:18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294</v>
      </c>
      <c r="M11" s="23"/>
      <c r="N11" s="23"/>
      <c r="O11" s="23"/>
      <c r="P11" s="23"/>
      <c r="Q11" s="32"/>
      <c r="R11" s="201"/>
    </row>
    <row r="12" spans="1:18" ht="12.75">
      <c r="A12" s="103" t="s">
        <v>39</v>
      </c>
      <c r="B12" s="23">
        <v>-77</v>
      </c>
      <c r="C12" s="23">
        <v>52</v>
      </c>
      <c r="D12" s="23">
        <v>0</v>
      </c>
      <c r="E12" s="23">
        <v>-941</v>
      </c>
      <c r="F12" s="23">
        <v>255</v>
      </c>
      <c r="G12" s="23">
        <v>-405</v>
      </c>
      <c r="H12" s="23">
        <v>-1091</v>
      </c>
      <c r="I12" s="23">
        <v>0</v>
      </c>
      <c r="J12" s="23"/>
      <c r="K12" s="23"/>
      <c r="L12" s="23">
        <v>333</v>
      </c>
      <c r="M12" s="23"/>
      <c r="N12" s="23"/>
      <c r="O12" s="23"/>
      <c r="P12" s="23"/>
      <c r="Q12" s="32"/>
      <c r="R12" s="201"/>
    </row>
    <row r="13" spans="1:18" ht="12.75">
      <c r="A13" s="105" t="s">
        <v>40</v>
      </c>
      <c r="B13" s="26"/>
      <c r="C13" s="26"/>
      <c r="D13" s="26"/>
      <c r="E13" s="26">
        <v>-11</v>
      </c>
      <c r="F13" s="26"/>
      <c r="G13" s="26"/>
      <c r="H13" s="23">
        <v>-11</v>
      </c>
      <c r="I13" s="26"/>
      <c r="J13" s="26"/>
      <c r="K13" s="26"/>
      <c r="L13" s="26">
        <v>-19</v>
      </c>
      <c r="M13" s="26"/>
      <c r="N13" s="26"/>
      <c r="O13" s="26"/>
      <c r="P13" s="26"/>
      <c r="Q13" s="202"/>
      <c r="R13" s="203"/>
    </row>
    <row r="14" spans="1:18" ht="12.75">
      <c r="A14" s="105" t="s">
        <v>41</v>
      </c>
      <c r="B14" s="26">
        <v>6189</v>
      </c>
      <c r="C14" s="26">
        <v>92</v>
      </c>
      <c r="D14" s="26">
        <v>0</v>
      </c>
      <c r="E14" s="26">
        <v>14932</v>
      </c>
      <c r="F14" s="26">
        <v>14123</v>
      </c>
      <c r="G14" s="26">
        <v>5712</v>
      </c>
      <c r="H14" s="26">
        <v>34767</v>
      </c>
      <c r="I14" s="26">
        <v>523</v>
      </c>
      <c r="J14" s="26">
        <v>17368</v>
      </c>
      <c r="K14" s="26">
        <v>11039</v>
      </c>
      <c r="L14" s="26">
        <v>17198</v>
      </c>
      <c r="M14" s="26">
        <v>68</v>
      </c>
      <c r="N14" s="26"/>
      <c r="O14" s="26">
        <v>12045</v>
      </c>
      <c r="P14" s="26">
        <v>6</v>
      </c>
      <c r="Q14" s="202">
        <v>2142</v>
      </c>
      <c r="R14" s="203">
        <v>232</v>
      </c>
    </row>
    <row r="15" spans="1:18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v>72</v>
      </c>
      <c r="M15" s="23"/>
      <c r="N15" s="23"/>
      <c r="O15" s="23"/>
      <c r="P15" s="23"/>
      <c r="Q15" s="32"/>
      <c r="R15" s="201"/>
    </row>
    <row r="16" spans="1:18" ht="13.5" thickBot="1">
      <c r="A16" s="157" t="s">
        <v>43</v>
      </c>
      <c r="B16" s="158">
        <v>6189</v>
      </c>
      <c r="C16" s="158">
        <v>92</v>
      </c>
      <c r="D16" s="158">
        <v>0</v>
      </c>
      <c r="E16" s="158">
        <v>14932</v>
      </c>
      <c r="F16" s="158">
        <v>14123</v>
      </c>
      <c r="G16" s="158">
        <v>5712</v>
      </c>
      <c r="H16" s="158">
        <v>34767</v>
      </c>
      <c r="I16" s="158">
        <v>523</v>
      </c>
      <c r="J16" s="158">
        <v>17368</v>
      </c>
      <c r="K16" s="158">
        <v>11039</v>
      </c>
      <c r="L16" s="158">
        <v>17270</v>
      </c>
      <c r="M16" s="158">
        <v>68</v>
      </c>
      <c r="N16" s="158"/>
      <c r="O16" s="158">
        <v>12045</v>
      </c>
      <c r="P16" s="158">
        <v>6</v>
      </c>
      <c r="Q16" s="204">
        <v>2142</v>
      </c>
      <c r="R16" s="205">
        <v>232</v>
      </c>
    </row>
    <row r="17" spans="1:18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01"/>
    </row>
    <row r="18" spans="1:18" ht="12.75">
      <c r="A18" s="160" t="s">
        <v>44</v>
      </c>
      <c r="B18" s="161">
        <v>-4614</v>
      </c>
      <c r="C18" s="161">
        <v>2813</v>
      </c>
      <c r="D18" s="161">
        <v>47</v>
      </c>
      <c r="E18" s="161">
        <v>-203</v>
      </c>
      <c r="F18" s="161">
        <v>-14123</v>
      </c>
      <c r="G18" s="161">
        <v>-5712</v>
      </c>
      <c r="H18" s="161">
        <v>-20038</v>
      </c>
      <c r="I18" s="161">
        <v>-1</v>
      </c>
      <c r="J18" s="161"/>
      <c r="K18" s="161"/>
      <c r="L18" s="161">
        <v>-3435</v>
      </c>
      <c r="M18" s="161">
        <v>-18</v>
      </c>
      <c r="N18" s="161">
        <v>113</v>
      </c>
      <c r="O18" s="161">
        <v>-12045</v>
      </c>
      <c r="P18" s="161">
        <v>-6</v>
      </c>
      <c r="Q18" s="206">
        <v>26966</v>
      </c>
      <c r="R18" s="207">
        <v>0</v>
      </c>
    </row>
    <row r="19" spans="1:18" ht="12.75">
      <c r="A19" s="103" t="s">
        <v>45</v>
      </c>
      <c r="B19" s="23">
        <v>-635</v>
      </c>
      <c r="C19" s="23"/>
      <c r="D19" s="23"/>
      <c r="E19" s="23"/>
      <c r="F19" s="23">
        <v>-14123</v>
      </c>
      <c r="G19" s="23">
        <v>-5712</v>
      </c>
      <c r="H19" s="23">
        <v>-19835</v>
      </c>
      <c r="I19" s="23"/>
      <c r="J19" s="23"/>
      <c r="K19" s="23"/>
      <c r="L19" s="23">
        <v>-1899</v>
      </c>
      <c r="M19" s="23">
        <v>-18</v>
      </c>
      <c r="N19" s="23"/>
      <c r="O19" s="23">
        <v>-12045</v>
      </c>
      <c r="P19" s="23">
        <v>-6</v>
      </c>
      <c r="Q19" s="32">
        <v>34219</v>
      </c>
      <c r="R19" s="201"/>
    </row>
    <row r="20" spans="1:18" ht="12.75">
      <c r="A20" s="103" t="s">
        <v>46</v>
      </c>
      <c r="B20" s="23">
        <v>-184</v>
      </c>
      <c r="C20" s="23">
        <v>118</v>
      </c>
      <c r="D20" s="23"/>
      <c r="E20" s="23"/>
      <c r="F20" s="23"/>
      <c r="G20" s="23"/>
      <c r="H20" s="23"/>
      <c r="I20" s="23"/>
      <c r="J20" s="23"/>
      <c r="K20" s="23"/>
      <c r="L20" s="23">
        <v>-13</v>
      </c>
      <c r="M20" s="23"/>
      <c r="N20" s="23">
        <v>113</v>
      </c>
      <c r="O20" s="23"/>
      <c r="P20" s="23"/>
      <c r="Q20" s="32"/>
      <c r="R20" s="201"/>
    </row>
    <row r="21" spans="1:18" ht="12.75">
      <c r="A21" s="103" t="s">
        <v>47</v>
      </c>
      <c r="B21" s="23">
        <v>-3715</v>
      </c>
      <c r="C21" s="23">
        <v>2711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2"/>
      <c r="R21" s="201"/>
    </row>
    <row r="22" spans="1:18" ht="12.75">
      <c r="A22" s="103" t="s">
        <v>48</v>
      </c>
      <c r="B22" s="23"/>
      <c r="C22" s="23">
        <v>-16</v>
      </c>
      <c r="D22" s="23">
        <v>47</v>
      </c>
      <c r="E22" s="23">
        <v>-31</v>
      </c>
      <c r="F22" s="23"/>
      <c r="G22" s="23"/>
      <c r="H22" s="23">
        <v>-31</v>
      </c>
      <c r="I22" s="23"/>
      <c r="J22" s="23"/>
      <c r="K22" s="23"/>
      <c r="L22" s="23">
        <v>-5</v>
      </c>
      <c r="M22" s="23"/>
      <c r="N22" s="23"/>
      <c r="O22" s="23"/>
      <c r="P22" s="23"/>
      <c r="Q22" s="32"/>
      <c r="R22" s="201"/>
    </row>
    <row r="23" spans="1:18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v>-1015</v>
      </c>
      <c r="M23" s="23"/>
      <c r="N23" s="23"/>
      <c r="O23" s="23"/>
      <c r="P23" s="23"/>
      <c r="Q23" s="32">
        <v>-600</v>
      </c>
      <c r="R23" s="201"/>
    </row>
    <row r="24" spans="1:18" ht="13.5" thickBot="1">
      <c r="A24" s="103" t="s">
        <v>50</v>
      </c>
      <c r="B24" s="23">
        <v>-80</v>
      </c>
      <c r="C24" s="23"/>
      <c r="D24" s="23"/>
      <c r="E24" s="23">
        <v>-172</v>
      </c>
      <c r="F24" s="23"/>
      <c r="G24" s="23"/>
      <c r="H24" s="23">
        <v>-172</v>
      </c>
      <c r="I24" s="23">
        <v>-1</v>
      </c>
      <c r="J24" s="23"/>
      <c r="K24" s="23"/>
      <c r="L24" s="23">
        <v>-503</v>
      </c>
      <c r="M24" s="23"/>
      <c r="N24" s="23"/>
      <c r="O24" s="23"/>
      <c r="P24" s="23"/>
      <c r="Q24" s="32">
        <v>-6653</v>
      </c>
      <c r="R24" s="201"/>
    </row>
    <row r="25" spans="1:18" ht="13.5" thickBot="1">
      <c r="A25" s="157" t="s">
        <v>51</v>
      </c>
      <c r="B25" s="158">
        <v>1575</v>
      </c>
      <c r="C25" s="158">
        <v>2905</v>
      </c>
      <c r="D25" s="158">
        <v>47</v>
      </c>
      <c r="E25" s="158">
        <v>14729</v>
      </c>
      <c r="F25" s="158">
        <v>0</v>
      </c>
      <c r="G25" s="158">
        <v>0</v>
      </c>
      <c r="H25" s="158">
        <v>14729</v>
      </c>
      <c r="I25" s="158">
        <v>522</v>
      </c>
      <c r="J25" s="158">
        <v>17368</v>
      </c>
      <c r="K25" s="158">
        <v>11039</v>
      </c>
      <c r="L25" s="158">
        <v>13835</v>
      </c>
      <c r="M25" s="158">
        <v>50</v>
      </c>
      <c r="N25" s="158">
        <v>113</v>
      </c>
      <c r="O25" s="158">
        <v>0</v>
      </c>
      <c r="P25" s="158">
        <v>0</v>
      </c>
      <c r="Q25" s="204">
        <v>29108</v>
      </c>
      <c r="R25" s="205">
        <v>232</v>
      </c>
    </row>
    <row r="26" spans="1:18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200"/>
    </row>
    <row r="27" spans="1:18" ht="12.75">
      <c r="A27" s="160" t="s">
        <v>52</v>
      </c>
      <c r="B27" s="161">
        <v>1575</v>
      </c>
      <c r="C27" s="161">
        <v>2905</v>
      </c>
      <c r="D27" s="161">
        <v>47</v>
      </c>
      <c r="E27" s="161">
        <v>14729</v>
      </c>
      <c r="F27" s="161"/>
      <c r="G27" s="161">
        <v>0</v>
      </c>
      <c r="H27" s="161">
        <v>14729</v>
      </c>
      <c r="I27" s="161">
        <v>522.4</v>
      </c>
      <c r="J27" s="161">
        <v>17368</v>
      </c>
      <c r="K27" s="161">
        <v>11039</v>
      </c>
      <c r="L27" s="161">
        <v>13835</v>
      </c>
      <c r="M27" s="161">
        <v>50</v>
      </c>
      <c r="N27" s="161">
        <v>113</v>
      </c>
      <c r="O27" s="161"/>
      <c r="P27" s="161"/>
      <c r="Q27" s="206">
        <v>29108</v>
      </c>
      <c r="R27" s="238">
        <v>232</v>
      </c>
    </row>
    <row r="28" spans="1:18" ht="12.75">
      <c r="A28" s="165" t="s">
        <v>53</v>
      </c>
      <c r="B28" s="166">
        <v>969</v>
      </c>
      <c r="C28" s="166">
        <v>2693</v>
      </c>
      <c r="D28" s="166"/>
      <c r="E28" s="166">
        <v>5498</v>
      </c>
      <c r="F28" s="166"/>
      <c r="G28" s="166"/>
      <c r="H28" s="166">
        <v>5498</v>
      </c>
      <c r="I28" s="166">
        <v>13</v>
      </c>
      <c r="J28" s="166"/>
      <c r="K28" s="166"/>
      <c r="L28" s="166">
        <v>3779</v>
      </c>
      <c r="M28" s="166">
        <v>50</v>
      </c>
      <c r="N28" s="166"/>
      <c r="O28" s="166"/>
      <c r="P28" s="166"/>
      <c r="Q28" s="208">
        <v>19008</v>
      </c>
      <c r="R28" s="209"/>
    </row>
    <row r="29" spans="1:18" ht="12.75">
      <c r="A29" s="103" t="s">
        <v>54</v>
      </c>
      <c r="B29" s="23"/>
      <c r="C29" s="23">
        <v>2441</v>
      </c>
      <c r="D29" s="23"/>
      <c r="E29" s="23">
        <v>0</v>
      </c>
      <c r="F29" s="23"/>
      <c r="G29" s="23"/>
      <c r="H29" s="23">
        <v>0</v>
      </c>
      <c r="I29" s="23"/>
      <c r="J29" s="23"/>
      <c r="K29" s="23"/>
      <c r="L29" s="23">
        <v>252</v>
      </c>
      <c r="M29" s="23"/>
      <c r="N29" s="23"/>
      <c r="O29" s="23"/>
      <c r="P29" s="23"/>
      <c r="Q29" s="32">
        <v>2831</v>
      </c>
      <c r="R29" s="201"/>
    </row>
    <row r="30" spans="1:18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>
        <v>570</v>
      </c>
      <c r="M30" s="23"/>
      <c r="N30" s="23"/>
      <c r="O30" s="23"/>
      <c r="P30" s="23"/>
      <c r="Q30" s="32">
        <v>2198</v>
      </c>
      <c r="R30" s="201"/>
    </row>
    <row r="31" spans="1:18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>
        <v>505</v>
      </c>
      <c r="M31" s="23"/>
      <c r="N31" s="23"/>
      <c r="O31" s="23"/>
      <c r="P31" s="23"/>
      <c r="Q31" s="32"/>
      <c r="R31" s="201"/>
    </row>
    <row r="32" spans="1:18" ht="12.75">
      <c r="A32" s="103" t="s">
        <v>57</v>
      </c>
      <c r="B32" s="23"/>
      <c r="C32" s="23"/>
      <c r="D32" s="23"/>
      <c r="E32" s="23">
        <v>379</v>
      </c>
      <c r="F32" s="23"/>
      <c r="G32" s="23"/>
      <c r="H32" s="23">
        <v>379</v>
      </c>
      <c r="I32" s="23"/>
      <c r="J32" s="23"/>
      <c r="K32" s="23"/>
      <c r="L32" s="23">
        <v>164</v>
      </c>
      <c r="M32" s="23"/>
      <c r="N32" s="23"/>
      <c r="O32" s="23"/>
      <c r="P32" s="23"/>
      <c r="Q32" s="32">
        <v>581</v>
      </c>
      <c r="R32" s="201"/>
    </row>
    <row r="33" spans="1:18" ht="12.75">
      <c r="A33" s="103" t="s">
        <v>58</v>
      </c>
      <c r="B33" s="23">
        <v>376</v>
      </c>
      <c r="C33" s="23"/>
      <c r="D33" s="23"/>
      <c r="E33" s="23">
        <v>2040</v>
      </c>
      <c r="F33" s="23"/>
      <c r="G33" s="23"/>
      <c r="H33" s="23">
        <v>2040</v>
      </c>
      <c r="I33" s="23">
        <v>13</v>
      </c>
      <c r="J33" s="23"/>
      <c r="K33" s="23"/>
      <c r="L33" s="23">
        <v>446</v>
      </c>
      <c r="M33" s="23">
        <v>50</v>
      </c>
      <c r="N33" s="23"/>
      <c r="O33" s="23"/>
      <c r="P33" s="23"/>
      <c r="Q33" s="32">
        <v>2837</v>
      </c>
      <c r="R33" s="201"/>
    </row>
    <row r="34" spans="1:18" ht="12.75">
      <c r="A34" s="103" t="s">
        <v>59</v>
      </c>
      <c r="B34" s="23">
        <v>46</v>
      </c>
      <c r="C34" s="23">
        <v>1</v>
      </c>
      <c r="D34" s="23"/>
      <c r="E34" s="23">
        <v>503</v>
      </c>
      <c r="F34" s="23"/>
      <c r="G34" s="23"/>
      <c r="H34" s="23">
        <v>503</v>
      </c>
      <c r="I34" s="23"/>
      <c r="J34" s="23"/>
      <c r="K34" s="23"/>
      <c r="L34" s="23">
        <v>146</v>
      </c>
      <c r="M34" s="23"/>
      <c r="N34" s="23"/>
      <c r="O34" s="23"/>
      <c r="P34" s="23"/>
      <c r="Q34" s="32">
        <v>387</v>
      </c>
      <c r="R34" s="201"/>
    </row>
    <row r="35" spans="1:18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>
        <v>202</v>
      </c>
      <c r="M35" s="23"/>
      <c r="N35" s="23"/>
      <c r="O35" s="23"/>
      <c r="P35" s="23"/>
      <c r="Q35" s="32">
        <v>1935</v>
      </c>
      <c r="R35" s="201"/>
    </row>
    <row r="36" spans="1:18" ht="12.75">
      <c r="A36" s="103" t="s">
        <v>61</v>
      </c>
      <c r="B36" s="23">
        <v>547</v>
      </c>
      <c r="C36" s="23">
        <v>251</v>
      </c>
      <c r="D36" s="23"/>
      <c r="E36" s="23">
        <v>2576</v>
      </c>
      <c r="F36" s="23"/>
      <c r="G36" s="23"/>
      <c r="H36" s="23">
        <v>2576</v>
      </c>
      <c r="I36" s="23">
        <v>0</v>
      </c>
      <c r="J36" s="23"/>
      <c r="K36" s="23"/>
      <c r="L36" s="23">
        <v>1494</v>
      </c>
      <c r="M36" s="23">
        <v>0</v>
      </c>
      <c r="N36" s="23"/>
      <c r="O36" s="23"/>
      <c r="P36" s="23"/>
      <c r="Q36" s="32">
        <v>8239</v>
      </c>
      <c r="R36" s="201"/>
    </row>
    <row r="37" spans="1:18" ht="12.75">
      <c r="A37" s="168" t="s">
        <v>62</v>
      </c>
      <c r="B37" s="169">
        <v>177</v>
      </c>
      <c r="C37" s="169">
        <v>1</v>
      </c>
      <c r="D37" s="169"/>
      <c r="E37" s="169">
        <v>62</v>
      </c>
      <c r="F37" s="169"/>
      <c r="G37" s="169"/>
      <c r="H37" s="169">
        <v>62</v>
      </c>
      <c r="I37" s="169"/>
      <c r="J37" s="169"/>
      <c r="K37" s="169"/>
      <c r="L37" s="169">
        <v>5761</v>
      </c>
      <c r="M37" s="169"/>
      <c r="N37" s="169"/>
      <c r="O37" s="169"/>
      <c r="P37" s="169"/>
      <c r="Q37" s="210">
        <v>213</v>
      </c>
      <c r="R37" s="211"/>
    </row>
    <row r="38" spans="1:18" ht="12.75">
      <c r="A38" s="168" t="s">
        <v>63</v>
      </c>
      <c r="B38" s="169">
        <v>429</v>
      </c>
      <c r="C38" s="169">
        <v>211</v>
      </c>
      <c r="D38" s="169">
        <v>47</v>
      </c>
      <c r="E38" s="169">
        <v>9169</v>
      </c>
      <c r="F38" s="169"/>
      <c r="G38" s="169">
        <v>0</v>
      </c>
      <c r="H38" s="169">
        <v>9169</v>
      </c>
      <c r="I38" s="169">
        <v>509.4</v>
      </c>
      <c r="J38" s="169">
        <v>17368</v>
      </c>
      <c r="K38" s="169">
        <v>11039</v>
      </c>
      <c r="L38" s="169">
        <v>3522</v>
      </c>
      <c r="M38" s="169"/>
      <c r="N38" s="169">
        <v>113</v>
      </c>
      <c r="O38" s="169"/>
      <c r="P38" s="169"/>
      <c r="Q38" s="210">
        <v>9887</v>
      </c>
      <c r="R38" s="169">
        <v>232</v>
      </c>
    </row>
    <row r="39" spans="1:18" ht="12.75">
      <c r="A39" s="168" t="s">
        <v>64</v>
      </c>
      <c r="B39" s="169">
        <v>429</v>
      </c>
      <c r="C39" s="169">
        <v>211</v>
      </c>
      <c r="D39" s="169">
        <v>47</v>
      </c>
      <c r="E39" s="169">
        <v>9169</v>
      </c>
      <c r="F39" s="169"/>
      <c r="G39" s="169"/>
      <c r="H39" s="169">
        <v>9169</v>
      </c>
      <c r="I39" s="169">
        <v>509.4</v>
      </c>
      <c r="J39" s="169">
        <v>17368</v>
      </c>
      <c r="K39" s="169">
        <v>11039</v>
      </c>
      <c r="L39" s="169">
        <v>2113</v>
      </c>
      <c r="M39" s="169"/>
      <c r="N39" s="169">
        <v>113</v>
      </c>
      <c r="O39" s="169"/>
      <c r="P39" s="169"/>
      <c r="Q39" s="210">
        <v>9576</v>
      </c>
      <c r="R39" s="211">
        <v>232</v>
      </c>
    </row>
    <row r="40" spans="1:18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>
        <v>1409</v>
      </c>
      <c r="M40" s="169"/>
      <c r="N40" s="169"/>
      <c r="O40" s="169"/>
      <c r="P40" s="169"/>
      <c r="Q40" s="210">
        <v>311</v>
      </c>
      <c r="R40" s="211"/>
    </row>
    <row r="41" spans="1:18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>
        <v>773</v>
      </c>
      <c r="M41" s="172"/>
      <c r="N41" s="172"/>
      <c r="O41" s="172"/>
      <c r="P41" s="172"/>
      <c r="Q41" s="212"/>
      <c r="R41" s="213"/>
    </row>
    <row r="42" spans="1:18" ht="12.75">
      <c r="A42" s="90" t="s">
        <v>67</v>
      </c>
      <c r="B42" s="119">
        <v>710.3</v>
      </c>
      <c r="C42" s="119"/>
      <c r="D42" s="119"/>
      <c r="E42" s="119">
        <v>12033.7</v>
      </c>
      <c r="F42" s="119"/>
      <c r="G42" s="119">
        <v>2283.8</v>
      </c>
      <c r="H42" s="119">
        <v>14317.5</v>
      </c>
      <c r="I42" s="119"/>
      <c r="J42" s="119"/>
      <c r="K42" s="119"/>
      <c r="L42" s="119">
        <v>7082</v>
      </c>
      <c r="M42" s="119">
        <v>58.2</v>
      </c>
      <c r="N42" s="119"/>
      <c r="O42" s="119">
        <v>12044.9</v>
      </c>
      <c r="P42" s="119">
        <v>6</v>
      </c>
      <c r="Q42" s="214">
        <v>34218.9</v>
      </c>
      <c r="R42" s="215"/>
    </row>
    <row r="43" spans="1:18" ht="13.5" thickBot="1">
      <c r="A43" s="97" t="s">
        <v>68</v>
      </c>
      <c r="B43" s="121">
        <v>219.9</v>
      </c>
      <c r="C43" s="121"/>
      <c r="D43" s="121"/>
      <c r="E43" s="121">
        <v>2206.4</v>
      </c>
      <c r="F43" s="121"/>
      <c r="G43" s="121">
        <v>680</v>
      </c>
      <c r="H43" s="121">
        <v>2886.4</v>
      </c>
      <c r="I43" s="121"/>
      <c r="J43" s="121"/>
      <c r="K43" s="121"/>
      <c r="L43" s="121">
        <v>2023</v>
      </c>
      <c r="M43" s="121">
        <v>100</v>
      </c>
      <c r="N43" s="121"/>
      <c r="O43" s="121">
        <v>3874.8</v>
      </c>
      <c r="P43" s="121">
        <v>17.5</v>
      </c>
      <c r="Q43" s="216">
        <v>9121.6</v>
      </c>
      <c r="R43" s="217"/>
    </row>
    <row r="44" spans="1:18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  <c r="R44" s="2"/>
    </row>
    <row r="45" spans="1:18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564" t="str">
        <f>A1</f>
        <v>1985 YILI   GENEL   ENERJİ  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  <c r="R47" s="2"/>
    </row>
    <row r="48" spans="1:18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  <c r="R48" s="4"/>
    </row>
    <row r="49" spans="1:18" ht="12.75">
      <c r="A49" s="3" t="str">
        <f>A3</f>
        <v>Tarih:03/02/2003</v>
      </c>
      <c r="B49" s="2"/>
      <c r="C49" s="4"/>
      <c r="D49" s="4"/>
      <c r="E49" s="5"/>
      <c r="F49" s="5"/>
      <c r="G49" s="5"/>
      <c r="H49" s="2"/>
      <c r="I49" s="2"/>
      <c r="J49" s="2"/>
      <c r="K49" s="4"/>
      <c r="L49" s="2"/>
      <c r="M49" s="2"/>
      <c r="N49" s="2"/>
      <c r="O49" s="4"/>
      <c r="P49" s="4"/>
      <c r="Q49" s="4"/>
      <c r="R49" s="4"/>
    </row>
    <row r="50" spans="1:18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  <c r="R50" s="4"/>
    </row>
    <row r="51" spans="1:18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248"/>
      <c r="M51" s="248"/>
      <c r="N51" s="248"/>
      <c r="O51" s="148"/>
      <c r="P51" s="196"/>
      <c r="Q51" s="189"/>
      <c r="R51" s="5"/>
    </row>
    <row r="52" spans="1:18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12</v>
      </c>
      <c r="K52" s="127" t="s">
        <v>13</v>
      </c>
      <c r="L52" s="128" t="s">
        <v>14</v>
      </c>
      <c r="M52" s="128" t="s">
        <v>192</v>
      </c>
      <c r="N52" s="128" t="s">
        <v>16</v>
      </c>
      <c r="O52" s="249" t="s">
        <v>89</v>
      </c>
      <c r="P52" s="250" t="s">
        <v>71</v>
      </c>
      <c r="Q52" s="55"/>
      <c r="R52" s="5"/>
    </row>
    <row r="53" spans="1:17" ht="12.75">
      <c r="A53" s="174" t="s">
        <v>35</v>
      </c>
      <c r="B53" s="175">
        <v>2199.05</v>
      </c>
      <c r="C53" s="175"/>
      <c r="D53" s="175">
        <v>8211.67</v>
      </c>
      <c r="E53" s="175">
        <v>224.89</v>
      </c>
      <c r="F53" s="175">
        <v>5210.4</v>
      </c>
      <c r="G53" s="175">
        <v>2538.97</v>
      </c>
      <c r="H53" s="175">
        <v>18384.98</v>
      </c>
      <c r="I53" s="175">
        <v>2215.5</v>
      </c>
      <c r="J53" s="175">
        <v>61.88</v>
      </c>
      <c r="K53" s="175"/>
      <c r="L53" s="175">
        <v>1035.87</v>
      </c>
      <c r="M53" s="175">
        <v>5.16</v>
      </c>
      <c r="N53" s="176"/>
      <c r="O53" s="64">
        <v>232</v>
      </c>
      <c r="P53" s="177">
        <v>21935.39</v>
      </c>
      <c r="Q53" s="4"/>
    </row>
    <row r="54" spans="1:17" ht="12.75">
      <c r="A54" s="103" t="s">
        <v>36</v>
      </c>
      <c r="B54" s="65">
        <v>1623.82</v>
      </c>
      <c r="C54" s="65">
        <v>28</v>
      </c>
      <c r="D54" s="65"/>
      <c r="E54" s="65"/>
      <c r="F54" s="65"/>
      <c r="G54" s="65"/>
      <c r="H54" s="65">
        <v>1651.82</v>
      </c>
      <c r="I54" s="65">
        <v>17573.85</v>
      </c>
      <c r="J54" s="65"/>
      <c r="K54" s="65"/>
      <c r="L54" s="65"/>
      <c r="M54" s="66"/>
      <c r="N54" s="23">
        <v>184.212</v>
      </c>
      <c r="O54" s="233"/>
      <c r="P54" s="104">
        <v>19409.882</v>
      </c>
      <c r="Q54" s="4"/>
    </row>
    <row r="55" spans="1:17" ht="12.75">
      <c r="A55" s="103" t="s">
        <v>37</v>
      </c>
      <c r="B55" s="65">
        <v>0.61</v>
      </c>
      <c r="C55" s="65"/>
      <c r="D55" s="65">
        <v>0</v>
      </c>
      <c r="E55" s="65"/>
      <c r="F55" s="65"/>
      <c r="G55" s="65"/>
      <c r="H55" s="65">
        <v>0.61</v>
      </c>
      <c r="I55" s="65">
        <v>1752.45</v>
      </c>
      <c r="J55" s="65"/>
      <c r="K55" s="65"/>
      <c r="L55" s="65"/>
      <c r="M55" s="65"/>
      <c r="N55" s="66"/>
      <c r="O55" s="233"/>
      <c r="P55" s="104">
        <v>1753.06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308.7</v>
      </c>
      <c r="J56" s="65"/>
      <c r="K56" s="65"/>
      <c r="L56" s="65"/>
      <c r="M56" s="65"/>
      <c r="N56" s="66"/>
      <c r="O56" s="233"/>
      <c r="P56" s="104">
        <v>308.7</v>
      </c>
      <c r="Q56" s="4"/>
    </row>
    <row r="57" spans="1:17" ht="12.75">
      <c r="A57" s="103" t="s">
        <v>39</v>
      </c>
      <c r="B57" s="65">
        <v>-46.97</v>
      </c>
      <c r="C57" s="65">
        <v>36.4</v>
      </c>
      <c r="D57" s="65">
        <v>-275.85</v>
      </c>
      <c r="E57" s="65"/>
      <c r="F57" s="65"/>
      <c r="G57" s="65"/>
      <c r="H57" s="65">
        <v>-286.42</v>
      </c>
      <c r="I57" s="65">
        <v>349.65</v>
      </c>
      <c r="J57" s="65"/>
      <c r="K57" s="65"/>
      <c r="L57" s="65"/>
      <c r="M57" s="65"/>
      <c r="N57" s="66"/>
      <c r="O57" s="233"/>
      <c r="P57" s="104">
        <v>63.23</v>
      </c>
      <c r="Q57" s="4"/>
    </row>
    <row r="58" spans="1:17" ht="12.75">
      <c r="A58" s="105" t="s">
        <v>40</v>
      </c>
      <c r="B58" s="67"/>
      <c r="C58" s="67"/>
      <c r="D58" s="67">
        <v>-3.3</v>
      </c>
      <c r="E58" s="67"/>
      <c r="F58" s="67"/>
      <c r="G58" s="67"/>
      <c r="H58" s="65">
        <v>-3.3</v>
      </c>
      <c r="I58" s="67">
        <v>-19.95</v>
      </c>
      <c r="J58" s="67"/>
      <c r="K58" s="67"/>
      <c r="L58" s="67"/>
      <c r="M58" s="67"/>
      <c r="N58" s="68"/>
      <c r="O58" s="233"/>
      <c r="P58" s="106">
        <v>-23.25</v>
      </c>
      <c r="Q58" s="4"/>
    </row>
    <row r="59" spans="1:17" ht="12.75">
      <c r="A59" s="178" t="s">
        <v>41</v>
      </c>
      <c r="B59" s="179">
        <v>3775.29</v>
      </c>
      <c r="C59" s="179">
        <v>64.4</v>
      </c>
      <c r="D59" s="179">
        <v>7932.52</v>
      </c>
      <c r="E59" s="179">
        <v>224.89</v>
      </c>
      <c r="F59" s="179">
        <v>5210.4</v>
      </c>
      <c r="G59" s="179">
        <v>2538.97</v>
      </c>
      <c r="H59" s="251">
        <v>19746.47</v>
      </c>
      <c r="I59" s="179">
        <v>18057.9</v>
      </c>
      <c r="J59" s="179">
        <v>61.88</v>
      </c>
      <c r="K59" s="179"/>
      <c r="L59" s="179">
        <v>1035.87</v>
      </c>
      <c r="M59" s="179">
        <v>5.16</v>
      </c>
      <c r="N59" s="180">
        <v>184.212</v>
      </c>
      <c r="O59" s="234">
        <v>232</v>
      </c>
      <c r="P59" s="181">
        <v>39323.492000000006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75.6</v>
      </c>
      <c r="J60" s="65"/>
      <c r="K60" s="65"/>
      <c r="L60" s="65"/>
      <c r="M60" s="65"/>
      <c r="N60" s="66"/>
      <c r="O60" s="235"/>
      <c r="P60" s="106">
        <v>75.6</v>
      </c>
      <c r="Q60" s="4"/>
    </row>
    <row r="61" spans="1:17" ht="13.5" thickBot="1">
      <c r="A61" s="157" t="s">
        <v>43</v>
      </c>
      <c r="B61" s="182">
        <v>3775.29</v>
      </c>
      <c r="C61" s="182">
        <v>64.4</v>
      </c>
      <c r="D61" s="182">
        <v>7932.52</v>
      </c>
      <c r="E61" s="182">
        <v>224.89</v>
      </c>
      <c r="F61" s="182">
        <v>5210.4</v>
      </c>
      <c r="G61" s="182">
        <v>2538.97</v>
      </c>
      <c r="H61" s="182">
        <v>19746.47</v>
      </c>
      <c r="I61" s="182">
        <v>18133.5</v>
      </c>
      <c r="J61" s="182">
        <v>61.88</v>
      </c>
      <c r="K61" s="182"/>
      <c r="L61" s="182">
        <v>1035.87</v>
      </c>
      <c r="M61" s="182">
        <v>5.16</v>
      </c>
      <c r="N61" s="183">
        <v>184.212</v>
      </c>
      <c r="O61" s="183">
        <v>232</v>
      </c>
      <c r="P61" s="159">
        <v>39399.092000000004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237"/>
      <c r="P62" s="184"/>
      <c r="Q62" s="4"/>
    </row>
    <row r="63" spans="1:17" ht="12.75">
      <c r="A63" s="160" t="s">
        <v>44</v>
      </c>
      <c r="B63" s="161">
        <v>-2814.54</v>
      </c>
      <c r="C63" s="161">
        <v>1957.2</v>
      </c>
      <c r="D63" s="161">
        <v>-3513.82</v>
      </c>
      <c r="E63" s="161"/>
      <c r="F63" s="161"/>
      <c r="G63" s="161"/>
      <c r="H63" s="161">
        <v>-4371.16</v>
      </c>
      <c r="I63" s="161">
        <v>-3606.75</v>
      </c>
      <c r="J63" s="161">
        <v>-16.38</v>
      </c>
      <c r="K63" s="161">
        <v>47.46</v>
      </c>
      <c r="L63" s="161">
        <v>-1035.87</v>
      </c>
      <c r="M63" s="161">
        <v>-5.16</v>
      </c>
      <c r="N63" s="161">
        <v>2319.076</v>
      </c>
      <c r="O63" s="239"/>
      <c r="P63" s="162">
        <v>-6668.784000000001</v>
      </c>
      <c r="Q63" s="4"/>
    </row>
    <row r="64" spans="1:17" ht="12.75">
      <c r="A64" s="103" t="s">
        <v>45</v>
      </c>
      <c r="B64" s="23">
        <v>-387.35</v>
      </c>
      <c r="C64" s="23"/>
      <c r="D64" s="23">
        <v>-3452.92</v>
      </c>
      <c r="E64" s="23"/>
      <c r="F64" s="23"/>
      <c r="G64" s="23"/>
      <c r="H64" s="23">
        <v>-3840.27</v>
      </c>
      <c r="I64" s="23">
        <v>-1993.95</v>
      </c>
      <c r="J64" s="23">
        <v>-16.38</v>
      </c>
      <c r="K64" s="23"/>
      <c r="L64" s="23">
        <v>-1035.87</v>
      </c>
      <c r="M64" s="23">
        <v>-5.16</v>
      </c>
      <c r="N64" s="23">
        <v>2942.834</v>
      </c>
      <c r="O64" s="233"/>
      <c r="P64" s="104">
        <v>-3948.7960000000003</v>
      </c>
      <c r="Q64" s="4"/>
    </row>
    <row r="65" spans="1:17" ht="12.75">
      <c r="A65" s="103" t="s">
        <v>46</v>
      </c>
      <c r="B65" s="23">
        <v>-112.24</v>
      </c>
      <c r="C65" s="23">
        <v>47.2</v>
      </c>
      <c r="D65" s="23"/>
      <c r="E65" s="23"/>
      <c r="F65" s="23"/>
      <c r="G65" s="23"/>
      <c r="H65" s="23">
        <v>-65.04</v>
      </c>
      <c r="I65" s="23">
        <v>-13.65</v>
      </c>
      <c r="J65" s="23"/>
      <c r="K65" s="23">
        <v>47.46</v>
      </c>
      <c r="L65" s="23"/>
      <c r="M65" s="23"/>
      <c r="N65" s="23"/>
      <c r="O65" s="233"/>
      <c r="P65" s="104">
        <v>-31.23</v>
      </c>
      <c r="Q65" s="4"/>
    </row>
    <row r="66" spans="1:17" ht="12.75">
      <c r="A66" s="103" t="s">
        <v>47</v>
      </c>
      <c r="B66" s="23">
        <v>-2266.15</v>
      </c>
      <c r="C66" s="23">
        <v>1897.7</v>
      </c>
      <c r="D66" s="23"/>
      <c r="E66" s="23"/>
      <c r="F66" s="23"/>
      <c r="G66" s="23"/>
      <c r="H66" s="23">
        <v>-368.45</v>
      </c>
      <c r="I66" s="23"/>
      <c r="J66" s="23"/>
      <c r="K66" s="23"/>
      <c r="L66" s="23"/>
      <c r="M66" s="23"/>
      <c r="N66" s="23"/>
      <c r="O66" s="233"/>
      <c r="P66" s="104">
        <v>-368.45</v>
      </c>
      <c r="Q66" s="4"/>
    </row>
    <row r="67" spans="1:17" ht="12.75">
      <c r="A67" s="103" t="s">
        <v>48</v>
      </c>
      <c r="B67" s="23"/>
      <c r="C67" s="23">
        <v>12.3</v>
      </c>
      <c r="D67" s="23">
        <v>-9.3</v>
      </c>
      <c r="E67" s="23"/>
      <c r="F67" s="23"/>
      <c r="G67" s="23"/>
      <c r="H67" s="23">
        <v>3</v>
      </c>
      <c r="I67" s="23">
        <v>-5.25</v>
      </c>
      <c r="J67" s="23"/>
      <c r="K67" s="23"/>
      <c r="L67" s="23"/>
      <c r="M67" s="23"/>
      <c r="N67" s="23"/>
      <c r="O67" s="233"/>
      <c r="P67" s="104">
        <v>-2.25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-1065.75</v>
      </c>
      <c r="J68" s="23"/>
      <c r="K68" s="23"/>
      <c r="L68" s="23"/>
      <c r="M68" s="23"/>
      <c r="N68" s="23">
        <v>-51.6</v>
      </c>
      <c r="O68" s="233"/>
      <c r="P68" s="104">
        <v>-1117.35</v>
      </c>
      <c r="Q68" s="4"/>
    </row>
    <row r="69" spans="1:17" ht="13.5" thickBot="1">
      <c r="A69" s="103" t="s">
        <v>50</v>
      </c>
      <c r="B69" s="23">
        <v>-48.8</v>
      </c>
      <c r="C69" s="23">
        <v>0</v>
      </c>
      <c r="D69" s="23">
        <v>-51.6</v>
      </c>
      <c r="E69" s="23"/>
      <c r="F69" s="23"/>
      <c r="G69" s="23"/>
      <c r="H69" s="23">
        <v>-100.4</v>
      </c>
      <c r="I69" s="23">
        <v>-528.15</v>
      </c>
      <c r="J69" s="23"/>
      <c r="K69" s="23"/>
      <c r="L69" s="23"/>
      <c r="M69" s="23"/>
      <c r="N69" s="23">
        <v>-572.1579999999999</v>
      </c>
      <c r="O69" s="233"/>
      <c r="P69" s="104">
        <v>-1200.7079999999999</v>
      </c>
      <c r="Q69" s="4"/>
    </row>
    <row r="70" spans="1:17" ht="13.5" thickBot="1">
      <c r="A70" s="157" t="s">
        <v>51</v>
      </c>
      <c r="B70" s="158">
        <v>960.75</v>
      </c>
      <c r="C70" s="158">
        <v>2021.6</v>
      </c>
      <c r="D70" s="158">
        <v>4418.7</v>
      </c>
      <c r="E70" s="158">
        <v>224.89</v>
      </c>
      <c r="F70" s="158">
        <v>5210.4</v>
      </c>
      <c r="G70" s="158">
        <v>2538.97</v>
      </c>
      <c r="H70" s="158">
        <v>15375.31</v>
      </c>
      <c r="I70" s="158">
        <v>14526.75</v>
      </c>
      <c r="J70" s="158">
        <v>45.5</v>
      </c>
      <c r="K70" s="158">
        <v>47.46</v>
      </c>
      <c r="L70" s="158"/>
      <c r="M70" s="158"/>
      <c r="N70" s="158">
        <v>2503.288</v>
      </c>
      <c r="O70" s="158">
        <v>232</v>
      </c>
      <c r="P70" s="159">
        <v>32730.308000000005</v>
      </c>
      <c r="Q70" s="4"/>
    </row>
    <row r="71" spans="1:18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237"/>
      <c r="P71" s="184"/>
      <c r="Q71" s="4"/>
      <c r="R71" s="236"/>
    </row>
    <row r="72" spans="1:17" ht="12.75">
      <c r="A72" s="160" t="s">
        <v>52</v>
      </c>
      <c r="B72" s="161">
        <v>960.75</v>
      </c>
      <c r="C72" s="161">
        <v>2021.6</v>
      </c>
      <c r="D72" s="161">
        <v>4418.7</v>
      </c>
      <c r="E72" s="161">
        <v>224.63199999999998</v>
      </c>
      <c r="F72" s="161">
        <v>5210.4</v>
      </c>
      <c r="G72" s="161">
        <v>2538.97</v>
      </c>
      <c r="H72" s="161">
        <v>15375.052</v>
      </c>
      <c r="I72" s="161">
        <v>14526.75</v>
      </c>
      <c r="J72" s="161">
        <v>45.5</v>
      </c>
      <c r="K72" s="161">
        <v>47.46</v>
      </c>
      <c r="L72" s="161"/>
      <c r="M72" s="161"/>
      <c r="N72" s="161">
        <v>2503.288</v>
      </c>
      <c r="O72" s="161">
        <v>232</v>
      </c>
      <c r="P72" s="162">
        <v>32730.05</v>
      </c>
      <c r="Q72" s="4"/>
    </row>
    <row r="73" spans="1:17" ht="12.75">
      <c r="A73" s="165" t="s">
        <v>53</v>
      </c>
      <c r="B73" s="166">
        <v>591.09</v>
      </c>
      <c r="C73" s="166">
        <v>1885.1</v>
      </c>
      <c r="D73" s="166">
        <v>1649.4</v>
      </c>
      <c r="E73" s="166">
        <v>5.59</v>
      </c>
      <c r="F73" s="166"/>
      <c r="G73" s="166"/>
      <c r="H73" s="166">
        <v>4131.18</v>
      </c>
      <c r="I73" s="166">
        <v>3967.95</v>
      </c>
      <c r="J73" s="166">
        <v>45.5</v>
      </c>
      <c r="K73" s="166"/>
      <c r="L73" s="166"/>
      <c r="M73" s="166"/>
      <c r="N73" s="166">
        <v>1634.688</v>
      </c>
      <c r="O73" s="241"/>
      <c r="P73" s="167">
        <v>9779.318000000001</v>
      </c>
      <c r="Q73" s="4"/>
    </row>
    <row r="74" spans="1:17" ht="12.75">
      <c r="A74" s="103" t="s">
        <v>54</v>
      </c>
      <c r="B74" s="23"/>
      <c r="C74" s="23">
        <v>1708.7</v>
      </c>
      <c r="D74" s="23">
        <v>0</v>
      </c>
      <c r="E74" s="23"/>
      <c r="F74" s="23"/>
      <c r="G74" s="23"/>
      <c r="H74" s="23">
        <v>1708.7</v>
      </c>
      <c r="I74" s="23">
        <v>264.6</v>
      </c>
      <c r="J74" s="23"/>
      <c r="K74" s="23"/>
      <c r="L74" s="23"/>
      <c r="M74" s="23"/>
      <c r="N74" s="23">
        <v>243.46599999999998</v>
      </c>
      <c r="O74" s="233"/>
      <c r="P74" s="104">
        <v>2216.7659999999996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598.5</v>
      </c>
      <c r="J75" s="23"/>
      <c r="K75" s="23"/>
      <c r="L75" s="23"/>
      <c r="M75" s="23"/>
      <c r="N75" s="23">
        <v>189.028</v>
      </c>
      <c r="O75" s="233"/>
      <c r="P75" s="104">
        <v>787.528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530.25</v>
      </c>
      <c r="J76" s="23"/>
      <c r="K76" s="23"/>
      <c r="L76" s="23"/>
      <c r="M76" s="23"/>
      <c r="N76" s="23"/>
      <c r="O76" s="233"/>
      <c r="P76" s="104">
        <v>530.25</v>
      </c>
      <c r="Q76" s="4"/>
    </row>
    <row r="77" spans="1:17" ht="12.75">
      <c r="A77" s="103" t="s">
        <v>57</v>
      </c>
      <c r="B77" s="23"/>
      <c r="C77" s="23"/>
      <c r="D77" s="23">
        <v>113.7</v>
      </c>
      <c r="E77" s="23"/>
      <c r="F77" s="23"/>
      <c r="G77" s="23"/>
      <c r="H77" s="23">
        <v>113.7</v>
      </c>
      <c r="I77" s="23">
        <v>172.2</v>
      </c>
      <c r="J77" s="23"/>
      <c r="K77" s="23"/>
      <c r="L77" s="23"/>
      <c r="M77" s="23"/>
      <c r="N77" s="23">
        <v>49.965999999999994</v>
      </c>
      <c r="O77" s="233"/>
      <c r="P77" s="104">
        <v>335.86600000000004</v>
      </c>
      <c r="Q77" s="4"/>
    </row>
    <row r="78" spans="1:17" ht="12.75">
      <c r="A78" s="103" t="s">
        <v>58</v>
      </c>
      <c r="B78" s="23">
        <v>229.36</v>
      </c>
      <c r="C78" s="23"/>
      <c r="D78" s="23">
        <v>612</v>
      </c>
      <c r="E78" s="23">
        <v>5.59</v>
      </c>
      <c r="F78" s="23"/>
      <c r="G78" s="23"/>
      <c r="H78" s="23">
        <v>846.95</v>
      </c>
      <c r="I78" s="23">
        <v>468.3</v>
      </c>
      <c r="J78" s="23">
        <v>45.5</v>
      </c>
      <c r="K78" s="23"/>
      <c r="L78" s="23"/>
      <c r="M78" s="23"/>
      <c r="N78" s="23">
        <v>243.98199999999997</v>
      </c>
      <c r="O78" s="233"/>
      <c r="P78" s="104">
        <v>1604.732</v>
      </c>
      <c r="Q78" s="4"/>
    </row>
    <row r="79" spans="1:17" ht="12.75">
      <c r="A79" s="103" t="s">
        <v>59</v>
      </c>
      <c r="B79" s="23">
        <v>28.06</v>
      </c>
      <c r="C79" s="23">
        <v>0.7</v>
      </c>
      <c r="D79" s="23">
        <v>150.9</v>
      </c>
      <c r="E79" s="23"/>
      <c r="F79" s="23"/>
      <c r="G79" s="23"/>
      <c r="H79" s="23">
        <v>179.66</v>
      </c>
      <c r="I79" s="23">
        <v>153.3</v>
      </c>
      <c r="J79" s="23"/>
      <c r="K79" s="23"/>
      <c r="L79" s="23"/>
      <c r="M79" s="23"/>
      <c r="N79" s="23">
        <v>33.282</v>
      </c>
      <c r="O79" s="233"/>
      <c r="P79" s="104">
        <v>366.242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212.1</v>
      </c>
      <c r="J80" s="23"/>
      <c r="K80" s="23"/>
      <c r="L80" s="23"/>
      <c r="M80" s="23"/>
      <c r="N80" s="23">
        <v>166.41</v>
      </c>
      <c r="O80" s="233"/>
      <c r="P80" s="104">
        <v>378.51</v>
      </c>
      <c r="Q80" s="4"/>
    </row>
    <row r="81" spans="1:17" ht="12.75">
      <c r="A81" s="103" t="s">
        <v>61</v>
      </c>
      <c r="B81" s="26">
        <v>333.67</v>
      </c>
      <c r="C81" s="26">
        <v>175.7</v>
      </c>
      <c r="D81" s="26">
        <v>772.8</v>
      </c>
      <c r="E81" s="26">
        <v>0</v>
      </c>
      <c r="F81" s="26"/>
      <c r="G81" s="26"/>
      <c r="H81" s="26">
        <v>1282.17</v>
      </c>
      <c r="I81" s="26">
        <v>1568.7</v>
      </c>
      <c r="J81" s="26"/>
      <c r="K81" s="26"/>
      <c r="L81" s="26"/>
      <c r="M81" s="26"/>
      <c r="N81" s="26">
        <v>708.554</v>
      </c>
      <c r="O81" s="233"/>
      <c r="P81" s="106">
        <v>3559.424</v>
      </c>
      <c r="Q81" s="4"/>
    </row>
    <row r="82" spans="1:17" ht="12.75">
      <c r="A82" s="168" t="s">
        <v>62</v>
      </c>
      <c r="B82" s="166">
        <v>107.97</v>
      </c>
      <c r="C82" s="166">
        <v>0.7</v>
      </c>
      <c r="D82" s="166">
        <v>18.6</v>
      </c>
      <c r="E82" s="166"/>
      <c r="F82" s="166"/>
      <c r="G82" s="166"/>
      <c r="H82" s="166">
        <v>127.27</v>
      </c>
      <c r="I82" s="166">
        <v>6049.05</v>
      </c>
      <c r="J82" s="166"/>
      <c r="K82" s="166"/>
      <c r="L82" s="166"/>
      <c r="M82" s="166"/>
      <c r="N82" s="166">
        <v>18.317999999999998</v>
      </c>
      <c r="O82" s="241"/>
      <c r="P82" s="167">
        <v>6194.638000000001</v>
      </c>
      <c r="Q82" s="4"/>
    </row>
    <row r="83" spans="1:17" ht="12.75">
      <c r="A83" s="168" t="s">
        <v>63</v>
      </c>
      <c r="B83" s="166">
        <v>261.69</v>
      </c>
      <c r="C83" s="166">
        <v>135.8</v>
      </c>
      <c r="D83" s="166">
        <v>2750.7</v>
      </c>
      <c r="E83" s="166">
        <v>219.04199999999997</v>
      </c>
      <c r="F83" s="166">
        <v>5210.4</v>
      </c>
      <c r="G83" s="166">
        <v>2538.97</v>
      </c>
      <c r="H83" s="166">
        <v>11116.601999999999</v>
      </c>
      <c r="I83" s="166">
        <v>3698.1</v>
      </c>
      <c r="J83" s="166"/>
      <c r="K83" s="166">
        <v>47.46</v>
      </c>
      <c r="L83" s="166"/>
      <c r="M83" s="166"/>
      <c r="N83" s="166">
        <v>850.2819999999999</v>
      </c>
      <c r="O83" s="242">
        <v>232</v>
      </c>
      <c r="P83" s="167">
        <v>15944.443999999998</v>
      </c>
      <c r="Q83" s="4"/>
    </row>
    <row r="84" spans="1:17" ht="12.75">
      <c r="A84" s="168" t="s">
        <v>64</v>
      </c>
      <c r="B84" s="166">
        <v>261.69</v>
      </c>
      <c r="C84" s="166">
        <v>135.8</v>
      </c>
      <c r="D84" s="166">
        <v>2750.7</v>
      </c>
      <c r="E84" s="166">
        <v>219.04199999999997</v>
      </c>
      <c r="F84" s="166">
        <v>5210.4</v>
      </c>
      <c r="G84" s="166">
        <v>2538.97</v>
      </c>
      <c r="H84" s="166">
        <v>11116.601999999999</v>
      </c>
      <c r="I84" s="166">
        <v>2218.65</v>
      </c>
      <c r="J84" s="166"/>
      <c r="K84" s="166">
        <v>47.46</v>
      </c>
      <c r="L84" s="166"/>
      <c r="M84" s="166"/>
      <c r="N84" s="166">
        <v>823.536</v>
      </c>
      <c r="O84" s="242">
        <v>232</v>
      </c>
      <c r="P84" s="167">
        <v>14438.247999999998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1479.45</v>
      </c>
      <c r="J85" s="166"/>
      <c r="K85" s="166"/>
      <c r="L85" s="166"/>
      <c r="M85" s="166"/>
      <c r="N85" s="166">
        <v>26.746</v>
      </c>
      <c r="O85" s="243"/>
      <c r="P85" s="167">
        <v>1506.1960000000001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811.65</v>
      </c>
      <c r="J86" s="172"/>
      <c r="K86" s="172"/>
      <c r="L86" s="172"/>
      <c r="M86" s="172"/>
      <c r="N86" s="172"/>
      <c r="O86" s="244"/>
      <c r="P86" s="173">
        <v>811.65</v>
      </c>
      <c r="Q86" s="4"/>
    </row>
    <row r="87" spans="1:18" ht="12.75">
      <c r="A87" s="90" t="s">
        <v>67</v>
      </c>
      <c r="B87" s="135">
        <v>710.3</v>
      </c>
      <c r="C87" s="135"/>
      <c r="D87" s="135">
        <v>14317.5</v>
      </c>
      <c r="E87" s="135"/>
      <c r="F87" s="135"/>
      <c r="G87" s="135">
        <v>0</v>
      </c>
      <c r="H87" s="135">
        <v>15027.8</v>
      </c>
      <c r="I87" s="135">
        <v>7082</v>
      </c>
      <c r="J87" s="135">
        <v>58.2</v>
      </c>
      <c r="K87" s="135"/>
      <c r="L87" s="135">
        <v>12044.9</v>
      </c>
      <c r="M87" s="135">
        <v>6</v>
      </c>
      <c r="N87" s="135"/>
      <c r="O87" s="148"/>
      <c r="P87" s="132">
        <v>34218.9</v>
      </c>
      <c r="Q87" s="4"/>
      <c r="R87" s="5"/>
    </row>
    <row r="88" spans="1:18" ht="13.5" thickBot="1">
      <c r="A88" s="97" t="s">
        <v>68</v>
      </c>
      <c r="B88" s="117">
        <v>219.9</v>
      </c>
      <c r="C88" s="117"/>
      <c r="D88" s="117">
        <v>2886.4</v>
      </c>
      <c r="E88" s="117"/>
      <c r="F88" s="117"/>
      <c r="G88" s="117">
        <v>0</v>
      </c>
      <c r="H88" s="117">
        <v>3106.3</v>
      </c>
      <c r="I88" s="117">
        <v>2023</v>
      </c>
      <c r="J88" s="117">
        <v>100</v>
      </c>
      <c r="K88" s="117"/>
      <c r="L88" s="117">
        <v>3874.8</v>
      </c>
      <c r="M88" s="117">
        <v>17.5</v>
      </c>
      <c r="N88" s="117"/>
      <c r="O88" s="193"/>
      <c r="P88" s="118">
        <v>9121.6</v>
      </c>
      <c r="Q88" s="4"/>
      <c r="R88" s="5"/>
    </row>
    <row r="89" spans="1:18" ht="12.75">
      <c r="A89" s="90" t="s">
        <v>74</v>
      </c>
      <c r="B89" s="136">
        <v>300444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590.5458593408341</v>
      </c>
      <c r="M89" s="138" t="s">
        <v>196</v>
      </c>
      <c r="N89" s="138"/>
      <c r="O89" s="245" t="s">
        <v>205</v>
      </c>
      <c r="P89" s="246"/>
      <c r="Q89" s="4"/>
      <c r="R89" s="5"/>
    </row>
    <row r="90" spans="1:18" ht="13.5" thickBot="1">
      <c r="A90" s="97" t="s">
        <v>79</v>
      </c>
      <c r="B90" s="141" t="s">
        <v>206</v>
      </c>
      <c r="C90" s="142" t="s">
        <v>80</v>
      </c>
      <c r="D90" s="142"/>
      <c r="E90" s="143" t="s">
        <v>207</v>
      </c>
      <c r="F90" s="142" t="s">
        <v>94</v>
      </c>
      <c r="G90" s="144" t="s">
        <v>95</v>
      </c>
      <c r="H90" s="144">
        <v>783.1887250029819</v>
      </c>
      <c r="I90" s="142" t="s">
        <v>96</v>
      </c>
      <c r="J90" s="142"/>
      <c r="K90" s="142"/>
      <c r="L90" s="145">
        <v>722.7964855086868</v>
      </c>
      <c r="M90" s="142" t="s">
        <v>200</v>
      </c>
      <c r="N90" s="142"/>
      <c r="O90" s="143" t="s">
        <v>186</v>
      </c>
      <c r="P90" s="247"/>
      <c r="Q90" s="2"/>
      <c r="R90" s="5"/>
    </row>
  </sheetData>
  <sheetProtection/>
  <mergeCells count="4">
    <mergeCell ref="A1:R1"/>
    <mergeCell ref="A2:R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0"/>
  <sheetViews>
    <sheetView zoomScale="25" zoomScaleNormal="25" zoomScalePageLayoutView="0" workbookViewId="0" topLeftCell="A1">
      <selection activeCell="A47" sqref="A47:Q91"/>
    </sheetView>
  </sheetViews>
  <sheetFormatPr defaultColWidth="9.140625" defaultRowHeight="12.75"/>
  <cols>
    <col min="1" max="1" width="24.7109375" style="0" customWidth="1"/>
    <col min="2" max="4" width="9.28125" style="0" bestFit="1" customWidth="1"/>
    <col min="5" max="5" width="9.8515625" style="0" bestFit="1" customWidth="1"/>
    <col min="6" max="7" width="9.28125" style="0" bestFit="1" customWidth="1"/>
    <col min="8" max="8" width="9.8515625" style="0" bestFit="1" customWidth="1"/>
    <col min="9" max="14" width="9.28125" style="0" bestFit="1" customWidth="1"/>
  </cols>
  <sheetData>
    <row r="1" spans="1:19" ht="12.75">
      <c r="A1" s="567" t="s">
        <v>208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</row>
    <row r="3" spans="1:19" ht="12.75">
      <c r="A3" s="3" t="s">
        <v>86</v>
      </c>
      <c r="B3" s="2"/>
      <c r="C3" s="4"/>
      <c r="D3" s="4"/>
      <c r="E3" s="4"/>
      <c r="F3" s="2"/>
      <c r="G3" s="2"/>
      <c r="H3" s="3"/>
      <c r="I3" s="5"/>
      <c r="J3" s="2"/>
      <c r="K3" s="2"/>
      <c r="L3" s="5"/>
      <c r="M3" s="5"/>
      <c r="N3" s="2"/>
      <c r="O3" s="2"/>
      <c r="P3" s="2"/>
      <c r="Q3" s="2"/>
      <c r="R3" s="2"/>
      <c r="S3" s="5"/>
    </row>
    <row r="4" spans="1:19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  <c r="R4" s="4"/>
      <c r="S4" s="5"/>
    </row>
    <row r="5" spans="1:19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191</v>
      </c>
      <c r="H5" s="91" t="s">
        <v>7</v>
      </c>
      <c r="I5" s="91" t="s">
        <v>8</v>
      </c>
      <c r="J5" s="91" t="s">
        <v>9</v>
      </c>
      <c r="K5" s="92" t="s">
        <v>10</v>
      </c>
      <c r="L5" s="91" t="s">
        <v>11</v>
      </c>
      <c r="M5" s="91" t="s">
        <v>12</v>
      </c>
      <c r="N5" s="91" t="s">
        <v>13</v>
      </c>
      <c r="O5" s="92" t="s">
        <v>14</v>
      </c>
      <c r="P5" s="92" t="s">
        <v>209</v>
      </c>
      <c r="Q5" s="92" t="s">
        <v>16</v>
      </c>
      <c r="R5" s="139" t="s">
        <v>17</v>
      </c>
      <c r="S5" s="196" t="s">
        <v>89</v>
      </c>
    </row>
    <row r="6" spans="1:19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203</v>
      </c>
      <c r="H6" s="12" t="s">
        <v>127</v>
      </c>
      <c r="I6" s="12" t="s">
        <v>23</v>
      </c>
      <c r="J6" s="12" t="s">
        <v>22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204</v>
      </c>
      <c r="Q6" s="12" t="s">
        <v>28</v>
      </c>
      <c r="R6" s="197" t="s">
        <v>29</v>
      </c>
      <c r="S6" s="198" t="s">
        <v>179</v>
      </c>
    </row>
    <row r="7" spans="1:19" ht="14.2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8" t="s">
        <v>128</v>
      </c>
      <c r="I7" s="98" t="s">
        <v>31</v>
      </c>
      <c r="J7" s="98" t="s">
        <v>31</v>
      </c>
      <c r="K7" s="99" t="s">
        <v>31</v>
      </c>
      <c r="L7" s="98" t="s">
        <v>31</v>
      </c>
      <c r="M7" s="98" t="s">
        <v>210</v>
      </c>
      <c r="N7" s="98" t="s">
        <v>210</v>
      </c>
      <c r="O7" s="99" t="s">
        <v>33</v>
      </c>
      <c r="P7" s="99" t="s">
        <v>33</v>
      </c>
      <c r="Q7" s="99" t="s">
        <v>33</v>
      </c>
      <c r="R7" s="145" t="s">
        <v>34</v>
      </c>
      <c r="S7" s="199" t="s">
        <v>195</v>
      </c>
    </row>
    <row r="8" spans="1:19" ht="12.75">
      <c r="A8" s="95" t="s">
        <v>35</v>
      </c>
      <c r="B8" s="20">
        <v>3526</v>
      </c>
      <c r="C8" s="20"/>
      <c r="D8" s="20"/>
      <c r="E8" s="20">
        <v>14770</v>
      </c>
      <c r="F8" s="20">
        <v>16568</v>
      </c>
      <c r="G8" s="20">
        <v>10946</v>
      </c>
      <c r="H8" s="20">
        <f>E8+F8+G8</f>
        <v>42284</v>
      </c>
      <c r="I8" s="20">
        <v>607</v>
      </c>
      <c r="J8" s="20">
        <v>17570</v>
      </c>
      <c r="K8" s="20">
        <v>11343</v>
      </c>
      <c r="L8" s="20">
        <v>2394</v>
      </c>
      <c r="M8" s="20">
        <v>457</v>
      </c>
      <c r="N8" s="20"/>
      <c r="O8" s="20">
        <v>11873</v>
      </c>
      <c r="P8" s="20">
        <v>44</v>
      </c>
      <c r="Q8" s="20"/>
      <c r="R8" s="42">
        <v>5</v>
      </c>
      <c r="S8" s="200">
        <v>304</v>
      </c>
    </row>
    <row r="9" spans="1:19" ht="12.75">
      <c r="A9" s="103" t="s">
        <v>36</v>
      </c>
      <c r="B9" s="23">
        <v>2998</v>
      </c>
      <c r="C9" s="23">
        <v>0</v>
      </c>
      <c r="D9" s="23">
        <v>11</v>
      </c>
      <c r="E9" s="23"/>
      <c r="F9" s="23"/>
      <c r="G9" s="23"/>
      <c r="H9" s="23"/>
      <c r="I9" s="23"/>
      <c r="J9" s="23"/>
      <c r="K9" s="23"/>
      <c r="L9" s="23">
        <v>18191</v>
      </c>
      <c r="M9" s="23"/>
      <c r="N9" s="23"/>
      <c r="O9" s="23"/>
      <c r="P9" s="23"/>
      <c r="Q9" s="23">
        <v>777</v>
      </c>
      <c r="R9" s="32"/>
      <c r="S9" s="201"/>
    </row>
    <row r="10" spans="1:19" ht="12.75">
      <c r="A10" s="103" t="s">
        <v>37</v>
      </c>
      <c r="B10" s="23">
        <v>2</v>
      </c>
      <c r="C10" s="23">
        <v>26</v>
      </c>
      <c r="D10" s="23"/>
      <c r="E10" s="23"/>
      <c r="F10" s="23"/>
      <c r="G10" s="23"/>
      <c r="H10" s="23">
        <f>E10+F10+G10</f>
        <v>0</v>
      </c>
      <c r="I10" s="23"/>
      <c r="J10" s="23"/>
      <c r="K10" s="23"/>
      <c r="L10" s="23">
        <v>1677</v>
      </c>
      <c r="M10" s="23"/>
      <c r="N10" s="23"/>
      <c r="O10" s="23"/>
      <c r="P10" s="23"/>
      <c r="Q10" s="23"/>
      <c r="R10" s="32"/>
      <c r="S10" s="201"/>
    </row>
    <row r="11" spans="1:19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477</v>
      </c>
      <c r="M11" s="23"/>
      <c r="N11" s="23"/>
      <c r="O11" s="23"/>
      <c r="P11" s="23"/>
      <c r="Q11" s="23"/>
      <c r="R11" s="32"/>
      <c r="S11" s="201"/>
    </row>
    <row r="12" spans="1:19" ht="12.75">
      <c r="A12" s="103" t="s">
        <v>39</v>
      </c>
      <c r="B12" s="23">
        <v>23</v>
      </c>
      <c r="C12" s="23"/>
      <c r="D12" s="23">
        <v>0</v>
      </c>
      <c r="E12" s="23">
        <v>-299</v>
      </c>
      <c r="F12" s="23">
        <v>109</v>
      </c>
      <c r="G12" s="23">
        <v>421</v>
      </c>
      <c r="H12" s="23">
        <f>E12+F12+G12</f>
        <v>231</v>
      </c>
      <c r="I12" s="23">
        <v>0</v>
      </c>
      <c r="J12" s="23"/>
      <c r="K12" s="23"/>
      <c r="L12" s="23">
        <v>-124</v>
      </c>
      <c r="M12" s="23"/>
      <c r="N12" s="23"/>
      <c r="O12" s="23"/>
      <c r="P12" s="23"/>
      <c r="Q12" s="23"/>
      <c r="R12" s="32"/>
      <c r="S12" s="201"/>
    </row>
    <row r="13" spans="1:19" ht="12.75">
      <c r="A13" s="105" t="s">
        <v>40</v>
      </c>
      <c r="B13" s="26"/>
      <c r="C13" s="26"/>
      <c r="D13" s="26"/>
      <c r="E13" s="26">
        <v>-161</v>
      </c>
      <c r="F13" s="26"/>
      <c r="G13" s="26"/>
      <c r="H13" s="26">
        <f>E13+F13+G13</f>
        <v>-161</v>
      </c>
      <c r="I13" s="26"/>
      <c r="J13" s="26"/>
      <c r="K13" s="26"/>
      <c r="L13" s="26">
        <v>151</v>
      </c>
      <c r="M13" s="26"/>
      <c r="N13" s="26"/>
      <c r="O13" s="26"/>
      <c r="P13" s="26"/>
      <c r="Q13" s="26"/>
      <c r="R13" s="202"/>
      <c r="S13" s="203"/>
    </row>
    <row r="14" spans="1:19" ht="12.75">
      <c r="A14" s="105" t="s">
        <v>41</v>
      </c>
      <c r="B14" s="26">
        <f aca="true" t="shared" si="0" ref="B14:M14">(B8+B9-B10-B11)+B12+B13</f>
        <v>6545</v>
      </c>
      <c r="C14" s="26">
        <f t="shared" si="0"/>
        <v>-26</v>
      </c>
      <c r="D14" s="26">
        <f t="shared" si="0"/>
        <v>11</v>
      </c>
      <c r="E14" s="26">
        <f t="shared" si="0"/>
        <v>14310</v>
      </c>
      <c r="F14" s="26">
        <f t="shared" si="0"/>
        <v>16677</v>
      </c>
      <c r="G14" s="26">
        <f t="shared" si="0"/>
        <v>11367</v>
      </c>
      <c r="H14" s="26">
        <f t="shared" si="0"/>
        <v>42354</v>
      </c>
      <c r="I14" s="26">
        <f t="shared" si="0"/>
        <v>607</v>
      </c>
      <c r="J14" s="26">
        <f t="shared" si="0"/>
        <v>17570</v>
      </c>
      <c r="K14" s="26">
        <f t="shared" si="0"/>
        <v>11343</v>
      </c>
      <c r="L14" s="26">
        <f t="shared" si="0"/>
        <v>18458</v>
      </c>
      <c r="M14" s="26">
        <f t="shared" si="0"/>
        <v>457</v>
      </c>
      <c r="N14" s="26"/>
      <c r="O14" s="26">
        <f>(O8+O9-O10-O11)+O12+O13</f>
        <v>11873</v>
      </c>
      <c r="P14" s="26">
        <f>(P8+P9-P10-P11)+P12+P13</f>
        <v>44</v>
      </c>
      <c r="Q14" s="26">
        <f>(Q8+Q9-Q10-Q11)+Q12+Q13</f>
        <v>777</v>
      </c>
      <c r="R14" s="202">
        <f>(R8+R9-R10-R11)+R12+R13</f>
        <v>5</v>
      </c>
      <c r="S14" s="203">
        <f>(S8+S9-S10-S11)+S12+S13</f>
        <v>304</v>
      </c>
    </row>
    <row r="15" spans="1:19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v>230</v>
      </c>
      <c r="M15" s="23"/>
      <c r="N15" s="23"/>
      <c r="O15" s="23"/>
      <c r="P15" s="23"/>
      <c r="Q15" s="23"/>
      <c r="R15" s="32"/>
      <c r="S15" s="201"/>
    </row>
    <row r="16" spans="1:19" ht="13.5" thickBot="1">
      <c r="A16" s="107" t="s">
        <v>43</v>
      </c>
      <c r="B16" s="108">
        <f aca="true" t="shared" si="1" ref="B16:G16">B14+B15</f>
        <v>6545</v>
      </c>
      <c r="C16" s="108">
        <f t="shared" si="1"/>
        <v>-26</v>
      </c>
      <c r="D16" s="108">
        <f t="shared" si="1"/>
        <v>11</v>
      </c>
      <c r="E16" s="108">
        <f t="shared" si="1"/>
        <v>14310</v>
      </c>
      <c r="F16" s="108">
        <f t="shared" si="1"/>
        <v>16677</v>
      </c>
      <c r="G16" s="108">
        <f t="shared" si="1"/>
        <v>11367</v>
      </c>
      <c r="H16" s="108">
        <f>E16+F16+G16</f>
        <v>42354</v>
      </c>
      <c r="I16" s="108">
        <f>I14+I15</f>
        <v>607</v>
      </c>
      <c r="J16" s="108">
        <f>J14+J15</f>
        <v>17570</v>
      </c>
      <c r="K16" s="108">
        <f>K14+K15</f>
        <v>11343</v>
      </c>
      <c r="L16" s="108">
        <f>L14+L15</f>
        <v>18688</v>
      </c>
      <c r="M16" s="108">
        <f>M14+M15</f>
        <v>457</v>
      </c>
      <c r="N16" s="108"/>
      <c r="O16" s="108">
        <f>O14+O15</f>
        <v>11873</v>
      </c>
      <c r="P16" s="108">
        <f>P14+P15</f>
        <v>44</v>
      </c>
      <c r="Q16" s="108">
        <f>Q14+Q15</f>
        <v>777</v>
      </c>
      <c r="R16" s="252">
        <f>R14+R15</f>
        <v>5</v>
      </c>
      <c r="S16" s="205">
        <f>S14+S15</f>
        <v>304</v>
      </c>
    </row>
    <row r="17" spans="1:19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01"/>
    </row>
    <row r="18" spans="1:19" ht="12.75">
      <c r="A18" s="110" t="s">
        <v>44</v>
      </c>
      <c r="B18" s="111">
        <f aca="true" t="shared" si="2" ref="B18:G18">SUM(B19:B24)</f>
        <v>-5001</v>
      </c>
      <c r="C18" s="111">
        <f t="shared" si="2"/>
        <v>3108</v>
      </c>
      <c r="D18" s="111">
        <f t="shared" si="2"/>
        <v>47</v>
      </c>
      <c r="E18" s="111">
        <f t="shared" si="2"/>
        <v>-209</v>
      </c>
      <c r="F18" s="111">
        <f t="shared" si="2"/>
        <v>-16677</v>
      </c>
      <c r="G18" s="111">
        <f t="shared" si="2"/>
        <v>-11367</v>
      </c>
      <c r="H18" s="111">
        <f>SUM(H19:H24)</f>
        <v>-28253</v>
      </c>
      <c r="I18" s="111">
        <f>SUM(I19:I24)</f>
        <v>-2</v>
      </c>
      <c r="J18" s="111"/>
      <c r="K18" s="111"/>
      <c r="L18" s="111">
        <f aca="true" t="shared" si="3" ref="L18:S18">SUM(L19:L24)</f>
        <v>-3439</v>
      </c>
      <c r="M18" s="111">
        <f t="shared" si="3"/>
        <v>-411</v>
      </c>
      <c r="N18" s="111">
        <f t="shared" si="3"/>
        <v>108</v>
      </c>
      <c r="O18" s="111">
        <f t="shared" si="3"/>
        <v>-11873</v>
      </c>
      <c r="P18" s="111">
        <f t="shared" si="3"/>
        <v>-44</v>
      </c>
      <c r="Q18" s="111">
        <f t="shared" si="3"/>
        <v>30789</v>
      </c>
      <c r="R18" s="253">
        <f t="shared" si="3"/>
        <v>0</v>
      </c>
      <c r="S18" s="207">
        <f t="shared" si="3"/>
        <v>0</v>
      </c>
    </row>
    <row r="19" spans="1:19" ht="12.75">
      <c r="A19" s="103" t="s">
        <v>45</v>
      </c>
      <c r="B19" s="23">
        <v>-670</v>
      </c>
      <c r="C19" s="23"/>
      <c r="D19" s="23"/>
      <c r="E19" s="23"/>
      <c r="F19" s="23">
        <v>-16677</v>
      </c>
      <c r="G19" s="23">
        <v>-11367</v>
      </c>
      <c r="H19" s="23">
        <f>E19+F19+G19</f>
        <v>-28044</v>
      </c>
      <c r="I19" s="23"/>
      <c r="J19" s="23"/>
      <c r="K19" s="23"/>
      <c r="L19" s="23">
        <v>-1883</v>
      </c>
      <c r="M19" s="23">
        <v>-411</v>
      </c>
      <c r="N19" s="23"/>
      <c r="O19" s="23">
        <v>-11873</v>
      </c>
      <c r="P19" s="23">
        <v>-44</v>
      </c>
      <c r="Q19" s="23">
        <v>39695</v>
      </c>
      <c r="R19" s="32"/>
      <c r="S19" s="201"/>
    </row>
    <row r="20" spans="1:19" ht="12.75">
      <c r="A20" s="103" t="s">
        <v>46</v>
      </c>
      <c r="B20" s="23">
        <v>-167</v>
      </c>
      <c r="C20" s="23">
        <v>108</v>
      </c>
      <c r="D20" s="23"/>
      <c r="E20" s="23"/>
      <c r="F20" s="23"/>
      <c r="G20" s="23"/>
      <c r="H20" s="23"/>
      <c r="I20" s="23"/>
      <c r="J20" s="23"/>
      <c r="K20" s="23"/>
      <c r="L20" s="23">
        <v>-13</v>
      </c>
      <c r="M20" s="23"/>
      <c r="N20" s="23">
        <v>108</v>
      </c>
      <c r="O20" s="23"/>
      <c r="P20" s="23"/>
      <c r="Q20" s="23"/>
      <c r="R20" s="32"/>
      <c r="S20" s="201"/>
    </row>
    <row r="21" spans="1:19" ht="12.75">
      <c r="A21" s="103" t="s">
        <v>47</v>
      </c>
      <c r="B21" s="23">
        <v>-4092</v>
      </c>
      <c r="C21" s="23">
        <v>3046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2"/>
      <c r="S21" s="201"/>
    </row>
    <row r="22" spans="1:19" ht="12.75">
      <c r="A22" s="103" t="s">
        <v>48</v>
      </c>
      <c r="B22" s="23"/>
      <c r="C22" s="23">
        <v>-16</v>
      </c>
      <c r="D22" s="23">
        <v>47</v>
      </c>
      <c r="E22" s="23">
        <v>-31</v>
      </c>
      <c r="F22" s="23"/>
      <c r="G22" s="23"/>
      <c r="H22" s="23">
        <f>E22+F22+G22</f>
        <v>-31</v>
      </c>
      <c r="I22" s="23"/>
      <c r="J22" s="23"/>
      <c r="K22" s="23"/>
      <c r="L22" s="23">
        <v>-5</v>
      </c>
      <c r="M22" s="23"/>
      <c r="N22" s="23"/>
      <c r="O22" s="23"/>
      <c r="P22" s="23"/>
      <c r="Q22" s="23"/>
      <c r="R22" s="32"/>
      <c r="S22" s="201"/>
    </row>
    <row r="23" spans="1:19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v>-1040</v>
      </c>
      <c r="M23" s="23"/>
      <c r="N23" s="23"/>
      <c r="O23" s="23"/>
      <c r="P23" s="23"/>
      <c r="Q23" s="23">
        <v>-644</v>
      </c>
      <c r="R23" s="32"/>
      <c r="S23" s="201"/>
    </row>
    <row r="24" spans="1:19" ht="13.5" thickBot="1">
      <c r="A24" s="103" t="s">
        <v>50</v>
      </c>
      <c r="B24" s="23">
        <v>-72</v>
      </c>
      <c r="C24" s="23">
        <v>-30</v>
      </c>
      <c r="D24" s="23">
        <v>0</v>
      </c>
      <c r="E24" s="23">
        <v>-178</v>
      </c>
      <c r="F24" s="23"/>
      <c r="G24" s="23"/>
      <c r="H24" s="23">
        <f>E24+F24+G24</f>
        <v>-178</v>
      </c>
      <c r="I24" s="23">
        <v>-2</v>
      </c>
      <c r="J24" s="23"/>
      <c r="K24" s="23"/>
      <c r="L24" s="23">
        <v>-498</v>
      </c>
      <c r="M24" s="23"/>
      <c r="N24" s="23"/>
      <c r="O24" s="23"/>
      <c r="P24" s="23"/>
      <c r="Q24" s="23">
        <v>-8262</v>
      </c>
      <c r="R24" s="32"/>
      <c r="S24" s="201"/>
    </row>
    <row r="25" spans="1:19" ht="13.5" thickBot="1">
      <c r="A25" s="107" t="s">
        <v>51</v>
      </c>
      <c r="B25" s="108">
        <f>B16+B18</f>
        <v>1544</v>
      </c>
      <c r="C25" s="108">
        <f aca="true" t="shared" si="4" ref="C25:S25">C16+C18</f>
        <v>3082</v>
      </c>
      <c r="D25" s="108">
        <f t="shared" si="4"/>
        <v>58</v>
      </c>
      <c r="E25" s="108">
        <f t="shared" si="4"/>
        <v>14101</v>
      </c>
      <c r="F25" s="108">
        <f t="shared" si="4"/>
        <v>0</v>
      </c>
      <c r="G25" s="108">
        <f t="shared" si="4"/>
        <v>0</v>
      </c>
      <c r="H25" s="108">
        <f t="shared" si="4"/>
        <v>14101</v>
      </c>
      <c r="I25" s="108">
        <f t="shared" si="4"/>
        <v>605</v>
      </c>
      <c r="J25" s="108">
        <f t="shared" si="4"/>
        <v>17570</v>
      </c>
      <c r="K25" s="108">
        <f t="shared" si="4"/>
        <v>11343</v>
      </c>
      <c r="L25" s="108">
        <f t="shared" si="4"/>
        <v>15249</v>
      </c>
      <c r="M25" s="108">
        <f t="shared" si="4"/>
        <v>46</v>
      </c>
      <c r="N25" s="108">
        <f t="shared" si="4"/>
        <v>108</v>
      </c>
      <c r="O25" s="108">
        <f t="shared" si="4"/>
        <v>0</v>
      </c>
      <c r="P25" s="108">
        <f t="shared" si="4"/>
        <v>0</v>
      </c>
      <c r="Q25" s="108">
        <f t="shared" si="4"/>
        <v>31566</v>
      </c>
      <c r="R25" s="252">
        <f t="shared" si="4"/>
        <v>5</v>
      </c>
      <c r="S25" s="205">
        <f t="shared" si="4"/>
        <v>304</v>
      </c>
    </row>
    <row r="26" spans="1:19" ht="13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200"/>
    </row>
    <row r="27" spans="1:19" ht="12.75">
      <c r="A27" s="110" t="s">
        <v>52</v>
      </c>
      <c r="B27" s="111">
        <f>B28+B37+B38+B41</f>
        <v>1544</v>
      </c>
      <c r="C27" s="111">
        <f>C28+C37+C38</f>
        <v>3082</v>
      </c>
      <c r="D27" s="111">
        <f>D28+D37+D38</f>
        <v>58</v>
      </c>
      <c r="E27" s="111">
        <f>E28+E37+E38+E41</f>
        <v>14101</v>
      </c>
      <c r="F27" s="111"/>
      <c r="G27" s="111">
        <f>G28+G37+G38+G41</f>
        <v>0</v>
      </c>
      <c r="H27" s="111">
        <f>E27+F27+G27</f>
        <v>14101</v>
      </c>
      <c r="I27" s="111">
        <f aca="true" t="shared" si="5" ref="I27:N27">I28+I37+I38+I41</f>
        <v>605</v>
      </c>
      <c r="J27" s="111">
        <f t="shared" si="5"/>
        <v>17570</v>
      </c>
      <c r="K27" s="111">
        <f t="shared" si="5"/>
        <v>11343</v>
      </c>
      <c r="L27" s="111">
        <f t="shared" si="5"/>
        <v>15249</v>
      </c>
      <c r="M27" s="111">
        <f t="shared" si="5"/>
        <v>46</v>
      </c>
      <c r="N27" s="111">
        <f t="shared" si="5"/>
        <v>108</v>
      </c>
      <c r="O27" s="111"/>
      <c r="P27" s="111"/>
      <c r="Q27" s="111">
        <f>Q28+Q37+Q38+Q41</f>
        <v>31566</v>
      </c>
      <c r="R27" s="253">
        <f>R28+R37+R38+R41</f>
        <v>5</v>
      </c>
      <c r="S27" s="238">
        <f>S28+S37+S38+S41</f>
        <v>304</v>
      </c>
    </row>
    <row r="28" spans="1:19" ht="12.75">
      <c r="A28" s="113" t="s">
        <v>53</v>
      </c>
      <c r="B28" s="44">
        <v>989</v>
      </c>
      <c r="C28" s="44">
        <v>2727</v>
      </c>
      <c r="D28" s="44"/>
      <c r="E28" s="44">
        <v>4925</v>
      </c>
      <c r="F28" s="44"/>
      <c r="G28" s="44"/>
      <c r="H28" s="44">
        <f>E28+F28+G28</f>
        <v>4925</v>
      </c>
      <c r="I28" s="44">
        <v>22</v>
      </c>
      <c r="J28" s="44"/>
      <c r="K28" s="44"/>
      <c r="L28" s="44">
        <v>4156</v>
      </c>
      <c r="M28" s="44">
        <v>46</v>
      </c>
      <c r="N28" s="44"/>
      <c r="O28" s="44"/>
      <c r="P28" s="44"/>
      <c r="Q28" s="44">
        <v>20242</v>
      </c>
      <c r="R28" s="254"/>
      <c r="S28" s="209"/>
    </row>
    <row r="29" spans="1:19" ht="12.75">
      <c r="A29" s="103" t="s">
        <v>54</v>
      </c>
      <c r="B29" s="23"/>
      <c r="C29" s="23">
        <v>2625</v>
      </c>
      <c r="D29" s="23"/>
      <c r="E29" s="23">
        <v>0</v>
      </c>
      <c r="F29" s="23"/>
      <c r="G29" s="23"/>
      <c r="H29" s="23">
        <f>E29+F29+G29</f>
        <v>0</v>
      </c>
      <c r="I29" s="23"/>
      <c r="J29" s="23"/>
      <c r="K29" s="23"/>
      <c r="L29" s="23">
        <v>275</v>
      </c>
      <c r="M29" s="23"/>
      <c r="N29" s="23"/>
      <c r="O29" s="23"/>
      <c r="P29" s="23"/>
      <c r="Q29" s="23">
        <v>3007</v>
      </c>
      <c r="R29" s="32"/>
      <c r="S29" s="201"/>
    </row>
    <row r="30" spans="1:19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>
        <v>564</v>
      </c>
      <c r="M30" s="23"/>
      <c r="N30" s="23"/>
      <c r="O30" s="23"/>
      <c r="P30" s="23"/>
      <c r="Q30" s="23">
        <v>2477</v>
      </c>
      <c r="R30" s="32"/>
      <c r="S30" s="201"/>
    </row>
    <row r="31" spans="1:19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>
        <v>885</v>
      </c>
      <c r="M31" s="23"/>
      <c r="N31" s="23"/>
      <c r="O31" s="23"/>
      <c r="P31" s="23"/>
      <c r="Q31" s="23"/>
      <c r="R31" s="32"/>
      <c r="S31" s="201"/>
    </row>
    <row r="32" spans="1:19" ht="12.75">
      <c r="A32" s="103" t="s">
        <v>57</v>
      </c>
      <c r="B32" s="23"/>
      <c r="C32" s="23"/>
      <c r="D32" s="23"/>
      <c r="E32" s="23">
        <v>458</v>
      </c>
      <c r="F32" s="23"/>
      <c r="G32" s="23"/>
      <c r="H32" s="23">
        <f>E32+F32+G32</f>
        <v>458</v>
      </c>
      <c r="I32" s="23"/>
      <c r="J32" s="23"/>
      <c r="K32" s="23"/>
      <c r="L32" s="23">
        <v>170</v>
      </c>
      <c r="M32" s="23"/>
      <c r="N32" s="23"/>
      <c r="O32" s="23"/>
      <c r="P32" s="23"/>
      <c r="Q32" s="23">
        <v>675</v>
      </c>
      <c r="R32" s="32"/>
      <c r="S32" s="201"/>
    </row>
    <row r="33" spans="1:19" ht="12.75">
      <c r="A33" s="103" t="s">
        <v>58</v>
      </c>
      <c r="B33" s="23">
        <v>566</v>
      </c>
      <c r="C33" s="23"/>
      <c r="D33" s="23"/>
      <c r="E33" s="23">
        <v>2200</v>
      </c>
      <c r="F33" s="23"/>
      <c r="G33" s="23"/>
      <c r="H33" s="23">
        <f>E33+F33+G33</f>
        <v>2200</v>
      </c>
      <c r="I33" s="23">
        <v>22</v>
      </c>
      <c r="J33" s="23"/>
      <c r="K33" s="23"/>
      <c r="L33" s="23">
        <v>500</v>
      </c>
      <c r="M33" s="23">
        <v>46</v>
      </c>
      <c r="N33" s="23"/>
      <c r="O33" s="23"/>
      <c r="P33" s="23"/>
      <c r="Q33" s="23">
        <v>3118</v>
      </c>
      <c r="R33" s="32"/>
      <c r="S33" s="201"/>
    </row>
    <row r="34" spans="1:19" ht="12.75">
      <c r="A34" s="103" t="s">
        <v>59</v>
      </c>
      <c r="B34" s="23">
        <v>41</v>
      </c>
      <c r="C34" s="23">
        <v>3</v>
      </c>
      <c r="D34" s="23"/>
      <c r="E34" s="23">
        <v>1010</v>
      </c>
      <c r="F34" s="23"/>
      <c r="G34" s="23"/>
      <c r="H34" s="23">
        <f>E34+F34+G34</f>
        <v>1010</v>
      </c>
      <c r="I34" s="23"/>
      <c r="J34" s="23"/>
      <c r="K34" s="23"/>
      <c r="L34" s="23">
        <v>175</v>
      </c>
      <c r="M34" s="23"/>
      <c r="N34" s="23"/>
      <c r="O34" s="23"/>
      <c r="P34" s="23"/>
      <c r="Q34" s="23">
        <v>436</v>
      </c>
      <c r="R34" s="32"/>
      <c r="S34" s="201"/>
    </row>
    <row r="35" spans="1:19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>
        <v>208</v>
      </c>
      <c r="M35" s="23"/>
      <c r="N35" s="23"/>
      <c r="O35" s="23"/>
      <c r="P35" s="23"/>
      <c r="Q35" s="23">
        <v>2325</v>
      </c>
      <c r="R35" s="32"/>
      <c r="S35" s="201"/>
    </row>
    <row r="36" spans="1:19" ht="12.75">
      <c r="A36" s="103" t="s">
        <v>61</v>
      </c>
      <c r="B36" s="23">
        <f>B28-SUM(B29:B35)</f>
        <v>382</v>
      </c>
      <c r="C36" s="23">
        <f>C28-SUM(C29:C35)</f>
        <v>99</v>
      </c>
      <c r="D36" s="23"/>
      <c r="E36" s="23">
        <f>E28-SUM(E29:E35)</f>
        <v>1257</v>
      </c>
      <c r="F36" s="23"/>
      <c r="G36" s="23"/>
      <c r="H36" s="23">
        <f>H28-SUM(H29:H35)</f>
        <v>1257</v>
      </c>
      <c r="I36" s="23">
        <v>0</v>
      </c>
      <c r="J36" s="23"/>
      <c r="K36" s="23"/>
      <c r="L36" s="23">
        <v>1379</v>
      </c>
      <c r="M36" s="23">
        <f>M28-SUM(M29:M35)</f>
        <v>0</v>
      </c>
      <c r="N36" s="23"/>
      <c r="O36" s="23"/>
      <c r="P36" s="23"/>
      <c r="Q36" s="23">
        <v>8204</v>
      </c>
      <c r="R36" s="32">
        <f>R28-SUM(R29:R35)</f>
        <v>0</v>
      </c>
      <c r="S36" s="201"/>
    </row>
    <row r="37" spans="1:19" ht="12.75">
      <c r="A37" s="115" t="s">
        <v>62</v>
      </c>
      <c r="B37" s="47">
        <v>96</v>
      </c>
      <c r="C37" s="47">
        <v>0</v>
      </c>
      <c r="D37" s="47"/>
      <c r="E37" s="47">
        <v>48</v>
      </c>
      <c r="F37" s="47"/>
      <c r="G37" s="47"/>
      <c r="H37" s="47">
        <f>E37+F37+G37</f>
        <v>48</v>
      </c>
      <c r="I37" s="47"/>
      <c r="J37" s="47"/>
      <c r="K37" s="47"/>
      <c r="L37" s="47">
        <v>6409</v>
      </c>
      <c r="M37" s="47"/>
      <c r="N37" s="47"/>
      <c r="O37" s="47"/>
      <c r="P37" s="47"/>
      <c r="Q37" s="47">
        <v>242</v>
      </c>
      <c r="R37" s="255"/>
      <c r="S37" s="211"/>
    </row>
    <row r="38" spans="1:19" ht="12.75">
      <c r="A38" s="115" t="s">
        <v>63</v>
      </c>
      <c r="B38" s="47">
        <f aca="true" t="shared" si="6" ref="B38:G38">B39+B40</f>
        <v>459</v>
      </c>
      <c r="C38" s="47">
        <f t="shared" si="6"/>
        <v>355</v>
      </c>
      <c r="D38" s="47">
        <f t="shared" si="6"/>
        <v>58</v>
      </c>
      <c r="E38" s="47">
        <f t="shared" si="6"/>
        <v>9128</v>
      </c>
      <c r="F38" s="47"/>
      <c r="G38" s="47">
        <f t="shared" si="6"/>
        <v>0</v>
      </c>
      <c r="H38" s="47">
        <f>E38+F38+G38</f>
        <v>9128</v>
      </c>
      <c r="I38" s="47">
        <f>I39+I40</f>
        <v>583</v>
      </c>
      <c r="J38" s="47">
        <f>J39+J40</f>
        <v>17570</v>
      </c>
      <c r="K38" s="47">
        <f>K39+K40</f>
        <v>11343</v>
      </c>
      <c r="L38" s="47">
        <f>L39+L40</f>
        <v>3709</v>
      </c>
      <c r="M38" s="47"/>
      <c r="N38" s="47">
        <f>N39+N40</f>
        <v>108</v>
      </c>
      <c r="O38" s="47"/>
      <c r="P38" s="47"/>
      <c r="Q38" s="47">
        <f>Q39+Q40</f>
        <v>11082</v>
      </c>
      <c r="R38" s="242">
        <f>R39+R40</f>
        <v>5</v>
      </c>
      <c r="S38" s="47">
        <f>S39+S40</f>
        <v>304</v>
      </c>
    </row>
    <row r="39" spans="1:19" ht="12.75">
      <c r="A39" s="115" t="s">
        <v>64</v>
      </c>
      <c r="B39" s="47">
        <v>459</v>
      </c>
      <c r="C39" s="47">
        <v>355</v>
      </c>
      <c r="D39" s="47">
        <v>58</v>
      </c>
      <c r="E39" s="47">
        <v>9128</v>
      </c>
      <c r="F39" s="47"/>
      <c r="G39" s="47"/>
      <c r="H39" s="47">
        <f>E39+F39+G39</f>
        <v>9128</v>
      </c>
      <c r="I39" s="47">
        <v>583</v>
      </c>
      <c r="J39" s="47">
        <f>J8</f>
        <v>17570</v>
      </c>
      <c r="K39" s="47">
        <f>K8</f>
        <v>11343</v>
      </c>
      <c r="L39" s="47">
        <v>2144</v>
      </c>
      <c r="M39" s="47"/>
      <c r="N39" s="47">
        <v>108</v>
      </c>
      <c r="O39" s="47"/>
      <c r="P39" s="47"/>
      <c r="Q39" s="47">
        <v>10756</v>
      </c>
      <c r="R39" s="255">
        <v>5</v>
      </c>
      <c r="S39" s="211">
        <v>304</v>
      </c>
    </row>
    <row r="40" spans="1:19" ht="12.75">
      <c r="A40" s="115" t="s">
        <v>65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>
        <v>1565</v>
      </c>
      <c r="M40" s="47"/>
      <c r="N40" s="47"/>
      <c r="O40" s="47"/>
      <c r="P40" s="47"/>
      <c r="Q40" s="47">
        <v>326</v>
      </c>
      <c r="R40" s="255"/>
      <c r="S40" s="211"/>
    </row>
    <row r="41" spans="1:19" ht="13.5" thickBot="1">
      <c r="A41" s="97" t="s">
        <v>66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>
        <v>975</v>
      </c>
      <c r="M41" s="117"/>
      <c r="N41" s="117"/>
      <c r="O41" s="117"/>
      <c r="P41" s="117"/>
      <c r="Q41" s="117"/>
      <c r="R41" s="144"/>
      <c r="S41" s="213"/>
    </row>
    <row r="42" spans="1:19" ht="13.5" thickBot="1">
      <c r="A42" s="90" t="s">
        <v>67</v>
      </c>
      <c r="B42" s="119">
        <v>772.8</v>
      </c>
      <c r="C42" s="119"/>
      <c r="D42" s="119"/>
      <c r="E42" s="119">
        <v>14193.2</v>
      </c>
      <c r="F42" s="119"/>
      <c r="G42" s="119">
        <v>4471.3</v>
      </c>
      <c r="H42" s="119">
        <f>E42+F42+G42</f>
        <v>18664.5</v>
      </c>
      <c r="I42" s="119"/>
      <c r="J42" s="119"/>
      <c r="K42" s="119"/>
      <c r="L42" s="119">
        <v>7000.6</v>
      </c>
      <c r="M42" s="119">
        <v>1340.7</v>
      </c>
      <c r="N42" s="119"/>
      <c r="O42" s="119">
        <v>11872.6</v>
      </c>
      <c r="P42" s="119">
        <v>43.6</v>
      </c>
      <c r="Q42" s="121">
        <f>P42+O42+M42+L42+H42+B42</f>
        <v>39694.8</v>
      </c>
      <c r="R42" s="214"/>
      <c r="S42" s="215"/>
    </row>
    <row r="43" spans="1:19" ht="13.5" thickBot="1">
      <c r="A43" s="97" t="s">
        <v>68</v>
      </c>
      <c r="B43" s="121">
        <v>197.7</v>
      </c>
      <c r="C43" s="121"/>
      <c r="D43" s="121"/>
      <c r="E43" s="121">
        <v>2581.4</v>
      </c>
      <c r="F43" s="121"/>
      <c r="G43" s="121">
        <v>1020</v>
      </c>
      <c r="H43" s="121">
        <f>E43+F43+G43</f>
        <v>3601.4</v>
      </c>
      <c r="I43" s="121"/>
      <c r="J43" s="121"/>
      <c r="K43" s="121"/>
      <c r="L43" s="121">
        <v>2021.1</v>
      </c>
      <c r="M43" s="121">
        <v>400</v>
      </c>
      <c r="N43" s="121"/>
      <c r="O43" s="121">
        <v>3877.5</v>
      </c>
      <c r="P43" s="121">
        <v>17.5</v>
      </c>
      <c r="Q43" s="121">
        <f>P43+O43+M43+L43+H43+B43</f>
        <v>10115.2</v>
      </c>
      <c r="R43" s="216"/>
      <c r="S43" s="217"/>
    </row>
    <row r="44" spans="1:18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  <c r="R44" s="2"/>
    </row>
    <row r="45" spans="1:18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564" t="str">
        <f>A1</f>
        <v>1986 YILI GENEL ENERJİ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2"/>
    </row>
    <row r="48" spans="1:18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4"/>
    </row>
    <row r="49" spans="1:19" ht="12.75">
      <c r="A49" s="3" t="str">
        <f>A3</f>
        <v>Tarih:03/02/2003</v>
      </c>
      <c r="B49" s="2"/>
      <c r="C49" s="4"/>
      <c r="D49" s="4"/>
      <c r="E49" s="5"/>
      <c r="F49" s="5"/>
      <c r="G49" s="5"/>
      <c r="H49" s="2"/>
      <c r="I49" s="2"/>
      <c r="J49" s="2"/>
      <c r="K49" s="4"/>
      <c r="L49" s="2"/>
      <c r="M49" s="2"/>
      <c r="N49" s="2"/>
      <c r="O49" s="4"/>
      <c r="P49" s="4"/>
      <c r="Q49" s="4"/>
      <c r="R49" s="4"/>
      <c r="S49" s="5"/>
    </row>
    <row r="50" spans="1:19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  <c r="R50" s="4"/>
      <c r="S50" s="5"/>
    </row>
    <row r="51" spans="1:19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248"/>
      <c r="M51" s="248"/>
      <c r="N51" s="248"/>
      <c r="O51" s="93"/>
      <c r="P51" s="148"/>
      <c r="Q51" s="196"/>
      <c r="R51" s="189"/>
      <c r="S51" s="5"/>
    </row>
    <row r="52" spans="1:19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12</v>
      </c>
      <c r="K52" s="127" t="s">
        <v>13</v>
      </c>
      <c r="L52" s="128" t="s">
        <v>14</v>
      </c>
      <c r="M52" s="128" t="s">
        <v>209</v>
      </c>
      <c r="N52" s="128" t="s">
        <v>16</v>
      </c>
      <c r="O52" s="128" t="s">
        <v>17</v>
      </c>
      <c r="P52" s="249" t="s">
        <v>89</v>
      </c>
      <c r="Q52" s="250" t="s">
        <v>71</v>
      </c>
      <c r="R52" s="55"/>
      <c r="S52" s="5"/>
    </row>
    <row r="53" spans="1:18" ht="12.75">
      <c r="A53" s="90" t="s">
        <v>35</v>
      </c>
      <c r="B53" s="130">
        <v>2150.86</v>
      </c>
      <c r="C53" s="130"/>
      <c r="D53" s="130">
        <v>8948.66</v>
      </c>
      <c r="E53" s="130">
        <v>261.01</v>
      </c>
      <c r="F53" s="130">
        <v>5271</v>
      </c>
      <c r="G53" s="130">
        <v>2608.89</v>
      </c>
      <c r="H53" s="130">
        <v>19240.42</v>
      </c>
      <c r="I53" s="130">
        <v>2513.7</v>
      </c>
      <c r="J53" s="130">
        <v>415.87</v>
      </c>
      <c r="K53" s="130"/>
      <c r="L53" s="130">
        <v>1021.078</v>
      </c>
      <c r="M53" s="130">
        <v>37.84</v>
      </c>
      <c r="N53" s="130"/>
      <c r="O53" s="131">
        <v>5</v>
      </c>
      <c r="P53" s="64">
        <v>304</v>
      </c>
      <c r="Q53" s="132">
        <v>23537.908</v>
      </c>
      <c r="R53" s="4"/>
    </row>
    <row r="54" spans="1:18" ht="12.75">
      <c r="A54" s="103" t="s">
        <v>36</v>
      </c>
      <c r="B54" s="65">
        <v>1828.78</v>
      </c>
      <c r="C54" s="65">
        <v>5.5</v>
      </c>
      <c r="D54" s="65"/>
      <c r="E54" s="65"/>
      <c r="F54" s="65"/>
      <c r="G54" s="65"/>
      <c r="H54" s="65">
        <v>1834.28</v>
      </c>
      <c r="I54" s="65">
        <v>19100.55</v>
      </c>
      <c r="J54" s="65"/>
      <c r="K54" s="65"/>
      <c r="L54" s="65"/>
      <c r="M54" s="66"/>
      <c r="N54" s="23">
        <v>66.82199999999999</v>
      </c>
      <c r="O54" s="66"/>
      <c r="P54" s="233"/>
      <c r="Q54" s="104">
        <v>21001.652</v>
      </c>
      <c r="R54" s="4"/>
    </row>
    <row r="55" spans="1:18" ht="12.75">
      <c r="A55" s="103" t="s">
        <v>37</v>
      </c>
      <c r="B55" s="65">
        <v>1.22</v>
      </c>
      <c r="C55" s="65">
        <v>18.2</v>
      </c>
      <c r="D55" s="65">
        <v>0</v>
      </c>
      <c r="E55" s="65"/>
      <c r="F55" s="65"/>
      <c r="G55" s="65"/>
      <c r="H55" s="65">
        <v>19.42</v>
      </c>
      <c r="I55" s="65">
        <v>1760.85</v>
      </c>
      <c r="J55" s="65"/>
      <c r="K55" s="65"/>
      <c r="L55" s="65"/>
      <c r="M55" s="65"/>
      <c r="N55" s="65"/>
      <c r="O55" s="66"/>
      <c r="P55" s="233"/>
      <c r="Q55" s="104">
        <v>1780.27</v>
      </c>
      <c r="R55" s="4"/>
    </row>
    <row r="56" spans="1:18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500.85</v>
      </c>
      <c r="J56" s="65"/>
      <c r="K56" s="65"/>
      <c r="L56" s="65"/>
      <c r="M56" s="65"/>
      <c r="N56" s="65"/>
      <c r="O56" s="66"/>
      <c r="P56" s="233"/>
      <c r="Q56" s="104">
        <v>500.85</v>
      </c>
      <c r="R56" s="4"/>
    </row>
    <row r="57" spans="1:18" ht="12.75">
      <c r="A57" s="103" t="s">
        <v>39</v>
      </c>
      <c r="B57" s="65">
        <v>14.03</v>
      </c>
      <c r="C57" s="65">
        <v>0</v>
      </c>
      <c r="D57" s="65">
        <v>-21.59</v>
      </c>
      <c r="E57" s="65"/>
      <c r="F57" s="65"/>
      <c r="G57" s="65"/>
      <c r="H57" s="65">
        <v>-7.56</v>
      </c>
      <c r="I57" s="65">
        <v>-130.2</v>
      </c>
      <c r="J57" s="65"/>
      <c r="K57" s="65"/>
      <c r="L57" s="65"/>
      <c r="M57" s="65"/>
      <c r="N57" s="65"/>
      <c r="O57" s="66"/>
      <c r="P57" s="233"/>
      <c r="Q57" s="104">
        <v>-137.76</v>
      </c>
      <c r="R57" s="4"/>
    </row>
    <row r="58" spans="1:18" ht="12.75">
      <c r="A58" s="105" t="s">
        <v>40</v>
      </c>
      <c r="B58" s="67"/>
      <c r="C58" s="67"/>
      <c r="D58" s="67">
        <v>-48.3</v>
      </c>
      <c r="E58" s="67"/>
      <c r="F58" s="67"/>
      <c r="G58" s="67"/>
      <c r="H58" s="65">
        <v>-48.3</v>
      </c>
      <c r="I58" s="67">
        <v>158.55</v>
      </c>
      <c r="J58" s="67"/>
      <c r="K58" s="67"/>
      <c r="L58" s="67"/>
      <c r="M58" s="67"/>
      <c r="N58" s="67"/>
      <c r="O58" s="68"/>
      <c r="P58" s="233"/>
      <c r="Q58" s="106">
        <v>110.25</v>
      </c>
      <c r="R58" s="4"/>
    </row>
    <row r="59" spans="1:19" ht="12.75">
      <c r="A59" s="105" t="s">
        <v>41</v>
      </c>
      <c r="B59" s="67">
        <v>3992.45</v>
      </c>
      <c r="C59" s="67">
        <v>-12.7</v>
      </c>
      <c r="D59" s="67">
        <v>8878.77</v>
      </c>
      <c r="E59" s="67">
        <v>261.01</v>
      </c>
      <c r="F59" s="67">
        <v>5271</v>
      </c>
      <c r="G59" s="67">
        <v>2608.89</v>
      </c>
      <c r="H59" s="256">
        <v>20999.42</v>
      </c>
      <c r="I59" s="67">
        <v>19380.9</v>
      </c>
      <c r="J59" s="67">
        <v>415.87</v>
      </c>
      <c r="K59" s="67"/>
      <c r="L59" s="67">
        <v>1021.078</v>
      </c>
      <c r="M59" s="67">
        <v>37.84</v>
      </c>
      <c r="N59" s="67">
        <v>66.82199999999999</v>
      </c>
      <c r="O59" s="68">
        <v>5</v>
      </c>
      <c r="P59" s="234">
        <v>304</v>
      </c>
      <c r="Q59" s="106">
        <v>42230.93</v>
      </c>
      <c r="R59" s="190"/>
      <c r="S59" s="257"/>
    </row>
    <row r="60" spans="1:18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241.5</v>
      </c>
      <c r="J60" s="65"/>
      <c r="K60" s="65"/>
      <c r="L60" s="65"/>
      <c r="M60" s="65"/>
      <c r="N60" s="65"/>
      <c r="O60" s="66"/>
      <c r="P60" s="235"/>
      <c r="Q60" s="106">
        <v>241.5</v>
      </c>
      <c r="R60" s="4"/>
    </row>
    <row r="61" spans="1:18" ht="13.5" thickBot="1">
      <c r="A61" s="107" t="s">
        <v>43</v>
      </c>
      <c r="B61" s="133">
        <v>3992.45</v>
      </c>
      <c r="C61" s="133">
        <v>-12.7</v>
      </c>
      <c r="D61" s="133">
        <v>8878.77</v>
      </c>
      <c r="E61" s="133">
        <v>261.01</v>
      </c>
      <c r="F61" s="133">
        <v>5271</v>
      </c>
      <c r="G61" s="133">
        <v>2608.89</v>
      </c>
      <c r="H61" s="133">
        <v>20999.42</v>
      </c>
      <c r="I61" s="133">
        <v>19622.4</v>
      </c>
      <c r="J61" s="133">
        <v>415.87</v>
      </c>
      <c r="K61" s="133"/>
      <c r="L61" s="133">
        <v>1021.078</v>
      </c>
      <c r="M61" s="133">
        <v>37.84</v>
      </c>
      <c r="N61" s="133">
        <v>66.82199999999999</v>
      </c>
      <c r="O61" s="133">
        <v>5</v>
      </c>
      <c r="P61" s="183">
        <v>304</v>
      </c>
      <c r="Q61" s="109">
        <v>42472.43</v>
      </c>
      <c r="R61" s="4"/>
    </row>
    <row r="62" spans="1:18" ht="13.5" thickBot="1">
      <c r="A62" s="31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37"/>
      <c r="Q62" s="75"/>
      <c r="R62" s="4"/>
    </row>
    <row r="63" spans="1:18" ht="13.5" thickBot="1">
      <c r="A63" s="110" t="s">
        <v>44</v>
      </c>
      <c r="B63" s="111">
        <v>-3050.61</v>
      </c>
      <c r="C63" s="111">
        <v>2166.7</v>
      </c>
      <c r="D63" s="111">
        <v>-4648.47</v>
      </c>
      <c r="E63" s="111">
        <v>-0.86</v>
      </c>
      <c r="F63" s="111"/>
      <c r="G63" s="111"/>
      <c r="H63" s="111">
        <v>-5533.24</v>
      </c>
      <c r="I63" s="111">
        <v>-3610.95</v>
      </c>
      <c r="J63" s="111">
        <v>-374.01</v>
      </c>
      <c r="K63" s="111">
        <v>45.36</v>
      </c>
      <c r="L63" s="111">
        <v>-1021.078</v>
      </c>
      <c r="M63" s="111">
        <v>-37.84</v>
      </c>
      <c r="N63" s="111">
        <v>2647.8539999999994</v>
      </c>
      <c r="O63" s="111">
        <v>0</v>
      </c>
      <c r="P63" s="239"/>
      <c r="Q63" s="112">
        <v>-7883.904000000001</v>
      </c>
      <c r="R63" s="4"/>
    </row>
    <row r="64" spans="1:18" ht="12.75">
      <c r="A64" s="103" t="s">
        <v>45</v>
      </c>
      <c r="B64" s="23">
        <v>-408.7</v>
      </c>
      <c r="C64" s="23"/>
      <c r="D64" s="23">
        <v>-4585.77</v>
      </c>
      <c r="E64" s="23"/>
      <c r="F64" s="23"/>
      <c r="G64" s="23"/>
      <c r="H64" s="23">
        <v>-4994.47</v>
      </c>
      <c r="I64" s="23">
        <v>-1977.15</v>
      </c>
      <c r="J64" s="23">
        <v>-374.01</v>
      </c>
      <c r="K64" s="23"/>
      <c r="L64" s="23">
        <v>-1021.078</v>
      </c>
      <c r="M64" s="148">
        <v>-37.84</v>
      </c>
      <c r="N64" s="23">
        <v>3413.77</v>
      </c>
      <c r="O64" s="23"/>
      <c r="P64" s="233"/>
      <c r="Q64" s="104">
        <v>-4990.778000000001</v>
      </c>
      <c r="R64" s="4"/>
    </row>
    <row r="65" spans="1:18" ht="12.75">
      <c r="A65" s="103" t="s">
        <v>46</v>
      </c>
      <c r="B65" s="23">
        <v>-101.87</v>
      </c>
      <c r="C65" s="23">
        <v>43.2</v>
      </c>
      <c r="D65" s="23"/>
      <c r="E65" s="23"/>
      <c r="F65" s="23"/>
      <c r="G65" s="23"/>
      <c r="H65" s="23">
        <v>-58.67</v>
      </c>
      <c r="I65" s="23">
        <v>-13.65</v>
      </c>
      <c r="J65" s="23"/>
      <c r="K65" s="23">
        <v>45.36</v>
      </c>
      <c r="L65" s="23"/>
      <c r="M65" s="23"/>
      <c r="N65" s="23"/>
      <c r="O65" s="23"/>
      <c r="P65" s="233"/>
      <c r="Q65" s="104">
        <v>-26.96</v>
      </c>
      <c r="R65" s="4"/>
    </row>
    <row r="66" spans="1:18" ht="12.75">
      <c r="A66" s="103" t="s">
        <v>47</v>
      </c>
      <c r="B66" s="23">
        <v>-2496.12</v>
      </c>
      <c r="C66" s="23">
        <v>2132.2</v>
      </c>
      <c r="D66" s="23"/>
      <c r="E66" s="23"/>
      <c r="F66" s="23"/>
      <c r="G66" s="23"/>
      <c r="H66" s="23">
        <v>-363.92</v>
      </c>
      <c r="I66" s="23"/>
      <c r="J66" s="23"/>
      <c r="K66" s="23"/>
      <c r="L66" s="23"/>
      <c r="M66" s="23"/>
      <c r="N66" s="23"/>
      <c r="O66" s="23"/>
      <c r="P66" s="233"/>
      <c r="Q66" s="104">
        <v>-363.92</v>
      </c>
      <c r="R66" s="4"/>
    </row>
    <row r="67" spans="1:18" ht="12.75">
      <c r="A67" s="103" t="s">
        <v>48</v>
      </c>
      <c r="B67" s="23"/>
      <c r="C67" s="23">
        <v>12.3</v>
      </c>
      <c r="D67" s="23">
        <v>-9.3</v>
      </c>
      <c r="E67" s="23"/>
      <c r="F67" s="23"/>
      <c r="G67" s="23"/>
      <c r="H67" s="23">
        <v>3</v>
      </c>
      <c r="I67" s="23">
        <v>-5.25</v>
      </c>
      <c r="J67" s="23"/>
      <c r="K67" s="23"/>
      <c r="L67" s="23"/>
      <c r="M67" s="23"/>
      <c r="N67" s="23"/>
      <c r="O67" s="23"/>
      <c r="P67" s="233"/>
      <c r="Q67" s="104">
        <v>-2.25</v>
      </c>
      <c r="R67" s="4"/>
    </row>
    <row r="68" spans="1:18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-1092</v>
      </c>
      <c r="J68" s="23"/>
      <c r="K68" s="23"/>
      <c r="L68" s="23"/>
      <c r="M68" s="23"/>
      <c r="N68" s="23">
        <v>-55.38399999999999</v>
      </c>
      <c r="O68" s="23"/>
      <c r="P68" s="233"/>
      <c r="Q68" s="104">
        <v>-1147.384</v>
      </c>
      <c r="R68" s="4"/>
    </row>
    <row r="69" spans="1:18" ht="13.5" thickBot="1">
      <c r="A69" s="103" t="s">
        <v>50</v>
      </c>
      <c r="B69" s="23">
        <v>-43.92</v>
      </c>
      <c r="C69" s="23">
        <v>-21</v>
      </c>
      <c r="D69" s="23">
        <v>-53.4</v>
      </c>
      <c r="E69" s="23">
        <v>-0.86</v>
      </c>
      <c r="F69" s="23"/>
      <c r="G69" s="23"/>
      <c r="H69" s="23">
        <v>-119.18</v>
      </c>
      <c r="I69" s="23">
        <v>-522.9</v>
      </c>
      <c r="J69" s="23"/>
      <c r="K69" s="23"/>
      <c r="L69" s="23"/>
      <c r="M69" s="23"/>
      <c r="N69" s="23">
        <v>-710.5319999999999</v>
      </c>
      <c r="O69" s="23"/>
      <c r="P69" s="233"/>
      <c r="Q69" s="104">
        <v>-1352.6119999999999</v>
      </c>
      <c r="R69" s="4"/>
    </row>
    <row r="70" spans="1:18" ht="13.5" thickBot="1">
      <c r="A70" s="107" t="s">
        <v>51</v>
      </c>
      <c r="B70" s="108">
        <v>941.8400000000006</v>
      </c>
      <c r="C70" s="108">
        <v>2154</v>
      </c>
      <c r="D70" s="108">
        <v>4230.3</v>
      </c>
      <c r="E70" s="108">
        <v>260.15</v>
      </c>
      <c r="F70" s="108">
        <v>5271</v>
      </c>
      <c r="G70" s="108">
        <v>2608.89</v>
      </c>
      <c r="H70" s="108">
        <v>15466.18</v>
      </c>
      <c r="I70" s="108">
        <v>16011.45</v>
      </c>
      <c r="J70" s="108">
        <v>41.86</v>
      </c>
      <c r="K70" s="108">
        <v>45.36</v>
      </c>
      <c r="L70" s="108"/>
      <c r="M70" s="108"/>
      <c r="N70" s="108">
        <v>2714.6759999999995</v>
      </c>
      <c r="O70" s="108">
        <v>5</v>
      </c>
      <c r="P70" s="158">
        <v>304</v>
      </c>
      <c r="Q70" s="109">
        <v>34588.526</v>
      </c>
      <c r="R70" s="4"/>
    </row>
    <row r="71" spans="1:19" ht="13.5" thickBot="1">
      <c r="A71" s="41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37"/>
      <c r="Q71" s="75"/>
      <c r="R71" s="4"/>
      <c r="S71" s="236"/>
    </row>
    <row r="72" spans="1:18" ht="12.75">
      <c r="A72" s="110" t="s">
        <v>52</v>
      </c>
      <c r="B72" s="111">
        <v>941.84</v>
      </c>
      <c r="C72" s="111">
        <v>2154</v>
      </c>
      <c r="D72" s="111">
        <v>4230.3</v>
      </c>
      <c r="E72" s="111">
        <v>260.15</v>
      </c>
      <c r="F72" s="111">
        <v>5271</v>
      </c>
      <c r="G72" s="111">
        <v>2608.89</v>
      </c>
      <c r="H72" s="111">
        <v>15466.18</v>
      </c>
      <c r="I72" s="111">
        <v>16011.45</v>
      </c>
      <c r="J72" s="111">
        <v>41.86</v>
      </c>
      <c r="K72" s="111">
        <v>45.36</v>
      </c>
      <c r="L72" s="111"/>
      <c r="M72" s="111"/>
      <c r="N72" s="111">
        <v>2714.676</v>
      </c>
      <c r="O72" s="111">
        <v>5</v>
      </c>
      <c r="P72" s="161">
        <v>304</v>
      </c>
      <c r="Q72" s="112">
        <v>34588.526000000005</v>
      </c>
      <c r="R72" s="4"/>
    </row>
    <row r="73" spans="1:18" ht="12.75">
      <c r="A73" s="113" t="s">
        <v>53</v>
      </c>
      <c r="B73" s="44">
        <v>603.29</v>
      </c>
      <c r="C73" s="44">
        <v>1908.9</v>
      </c>
      <c r="D73" s="44">
        <v>1477.5</v>
      </c>
      <c r="E73" s="44">
        <v>9.46</v>
      </c>
      <c r="F73" s="44"/>
      <c r="G73" s="44"/>
      <c r="H73" s="44">
        <v>3999.15</v>
      </c>
      <c r="I73" s="44">
        <v>4363.8</v>
      </c>
      <c r="J73" s="44">
        <v>41.86</v>
      </c>
      <c r="K73" s="44"/>
      <c r="L73" s="44"/>
      <c r="M73" s="44"/>
      <c r="N73" s="44">
        <v>1740.8120000000001</v>
      </c>
      <c r="O73" s="44">
        <v>0</v>
      </c>
      <c r="P73" s="241"/>
      <c r="Q73" s="114">
        <v>10145.622</v>
      </c>
      <c r="R73" s="4"/>
    </row>
    <row r="74" spans="1:18" ht="12.75">
      <c r="A74" s="103" t="s">
        <v>54</v>
      </c>
      <c r="B74" s="23"/>
      <c r="C74" s="23">
        <v>1837.5</v>
      </c>
      <c r="D74" s="23">
        <v>0</v>
      </c>
      <c r="E74" s="23"/>
      <c r="F74" s="23"/>
      <c r="G74" s="23"/>
      <c r="H74" s="23">
        <v>1837.5</v>
      </c>
      <c r="I74" s="23">
        <v>288.75</v>
      </c>
      <c r="J74" s="23"/>
      <c r="K74" s="23"/>
      <c r="L74" s="23"/>
      <c r="M74" s="23"/>
      <c r="N74" s="23">
        <v>258.602</v>
      </c>
      <c r="O74" s="23"/>
      <c r="P74" s="233"/>
      <c r="Q74" s="104">
        <v>2384.852</v>
      </c>
      <c r="R74" s="4"/>
    </row>
    <row r="75" spans="1:18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592.2</v>
      </c>
      <c r="J75" s="23"/>
      <c r="K75" s="23"/>
      <c r="L75" s="23"/>
      <c r="M75" s="23"/>
      <c r="N75" s="23">
        <v>213.022</v>
      </c>
      <c r="O75" s="23"/>
      <c r="P75" s="233"/>
      <c r="Q75" s="104">
        <v>805.222</v>
      </c>
      <c r="R75" s="4"/>
    </row>
    <row r="76" spans="1:18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929.25</v>
      </c>
      <c r="J76" s="23"/>
      <c r="K76" s="23"/>
      <c r="L76" s="23"/>
      <c r="M76" s="23"/>
      <c r="N76" s="23"/>
      <c r="O76" s="23"/>
      <c r="P76" s="233"/>
      <c r="Q76" s="104">
        <v>929.25</v>
      </c>
      <c r="R76" s="4"/>
    </row>
    <row r="77" spans="1:18" ht="12.75">
      <c r="A77" s="103" t="s">
        <v>57</v>
      </c>
      <c r="B77" s="23"/>
      <c r="C77" s="23"/>
      <c r="D77" s="23">
        <v>137.4</v>
      </c>
      <c r="E77" s="23"/>
      <c r="F77" s="23"/>
      <c r="G77" s="23"/>
      <c r="H77" s="23">
        <v>137.4</v>
      </c>
      <c r="I77" s="23">
        <v>178.5</v>
      </c>
      <c r="J77" s="23"/>
      <c r="K77" s="23"/>
      <c r="L77" s="23"/>
      <c r="M77" s="23"/>
      <c r="N77" s="23">
        <v>58.05</v>
      </c>
      <c r="O77" s="23"/>
      <c r="P77" s="233"/>
      <c r="Q77" s="104">
        <v>373.95</v>
      </c>
      <c r="R77" s="4"/>
    </row>
    <row r="78" spans="1:18" ht="12.75">
      <c r="A78" s="103" t="s">
        <v>58</v>
      </c>
      <c r="B78" s="23">
        <v>345.26</v>
      </c>
      <c r="C78" s="23"/>
      <c r="D78" s="23">
        <v>660</v>
      </c>
      <c r="E78" s="23">
        <v>9.46</v>
      </c>
      <c r="F78" s="23"/>
      <c r="G78" s="23"/>
      <c r="H78" s="23">
        <v>1014.72</v>
      </c>
      <c r="I78" s="23">
        <v>525</v>
      </c>
      <c r="J78" s="23">
        <v>41.86</v>
      </c>
      <c r="K78" s="23"/>
      <c r="L78" s="23"/>
      <c r="M78" s="23"/>
      <c r="N78" s="23">
        <v>268.14799999999997</v>
      </c>
      <c r="O78" s="23"/>
      <c r="P78" s="233"/>
      <c r="Q78" s="104">
        <v>1849.7279999999998</v>
      </c>
      <c r="R78" s="4"/>
    </row>
    <row r="79" spans="1:18" ht="12.75">
      <c r="A79" s="103" t="s">
        <v>59</v>
      </c>
      <c r="B79" s="23">
        <v>25.01</v>
      </c>
      <c r="C79" s="23">
        <v>2.1</v>
      </c>
      <c r="D79" s="23">
        <v>303</v>
      </c>
      <c r="E79" s="23"/>
      <c r="F79" s="23"/>
      <c r="G79" s="23"/>
      <c r="H79" s="23">
        <v>330.11</v>
      </c>
      <c r="I79" s="23">
        <v>183.75</v>
      </c>
      <c r="J79" s="23"/>
      <c r="K79" s="23"/>
      <c r="L79" s="23"/>
      <c r="M79" s="23"/>
      <c r="N79" s="23">
        <v>37.495999999999995</v>
      </c>
      <c r="O79" s="23"/>
      <c r="P79" s="233"/>
      <c r="Q79" s="104">
        <v>551.356</v>
      </c>
      <c r="R79" s="4"/>
    </row>
    <row r="80" spans="1:18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218.4</v>
      </c>
      <c r="J80" s="23"/>
      <c r="K80" s="23"/>
      <c r="L80" s="23"/>
      <c r="M80" s="23"/>
      <c r="N80" s="23">
        <v>199.95</v>
      </c>
      <c r="O80" s="23"/>
      <c r="P80" s="233"/>
      <c r="Q80" s="104">
        <v>418.35</v>
      </c>
      <c r="R80" s="4"/>
    </row>
    <row r="81" spans="1:18" ht="12.75">
      <c r="A81" s="103" t="s">
        <v>61</v>
      </c>
      <c r="B81" s="26">
        <v>233.02</v>
      </c>
      <c r="C81" s="26">
        <v>69.3</v>
      </c>
      <c r="D81" s="26">
        <v>377.1</v>
      </c>
      <c r="E81" s="26">
        <v>0</v>
      </c>
      <c r="F81" s="26"/>
      <c r="G81" s="26"/>
      <c r="H81" s="26">
        <v>679.42</v>
      </c>
      <c r="I81" s="26">
        <v>1447.95</v>
      </c>
      <c r="J81" s="26"/>
      <c r="K81" s="26"/>
      <c r="L81" s="26"/>
      <c r="M81" s="26"/>
      <c r="N81" s="26">
        <v>705.544</v>
      </c>
      <c r="O81" s="26"/>
      <c r="P81" s="233"/>
      <c r="Q81" s="106">
        <v>2832.9139999999998</v>
      </c>
      <c r="R81" s="4"/>
    </row>
    <row r="82" spans="1:18" ht="12.75">
      <c r="A82" s="115" t="s">
        <v>62</v>
      </c>
      <c r="B82" s="44">
        <v>58.56</v>
      </c>
      <c r="C82" s="44">
        <v>0</v>
      </c>
      <c r="D82" s="44">
        <v>14.4</v>
      </c>
      <c r="E82" s="44"/>
      <c r="F82" s="44"/>
      <c r="G82" s="44"/>
      <c r="H82" s="44">
        <v>72.96</v>
      </c>
      <c r="I82" s="44">
        <v>6729.45</v>
      </c>
      <c r="J82" s="44"/>
      <c r="K82" s="44"/>
      <c r="L82" s="44"/>
      <c r="M82" s="44"/>
      <c r="N82" s="44">
        <v>20.811999999999998</v>
      </c>
      <c r="O82" s="44"/>
      <c r="P82" s="241"/>
      <c r="Q82" s="114">
        <v>6823.222000000001</v>
      </c>
      <c r="R82" s="4"/>
    </row>
    <row r="83" spans="1:18" ht="12.75">
      <c r="A83" s="115" t="s">
        <v>63</v>
      </c>
      <c r="B83" s="44">
        <v>279.99</v>
      </c>
      <c r="C83" s="44">
        <v>245.1</v>
      </c>
      <c r="D83" s="44">
        <v>2738.4</v>
      </c>
      <c r="E83" s="44">
        <v>250.69</v>
      </c>
      <c r="F83" s="44">
        <v>5271</v>
      </c>
      <c r="G83" s="44">
        <v>2608.89</v>
      </c>
      <c r="H83" s="44">
        <v>11394.07</v>
      </c>
      <c r="I83" s="44">
        <v>3894.45</v>
      </c>
      <c r="J83" s="44"/>
      <c r="K83" s="44">
        <v>45.36</v>
      </c>
      <c r="L83" s="44"/>
      <c r="M83" s="44"/>
      <c r="N83" s="44">
        <v>953.0519999999999</v>
      </c>
      <c r="O83" s="44">
        <v>5</v>
      </c>
      <c r="P83" s="242">
        <v>304</v>
      </c>
      <c r="Q83" s="114">
        <v>16595.932</v>
      </c>
      <c r="R83" s="4"/>
    </row>
    <row r="84" spans="1:18" ht="12.75">
      <c r="A84" s="115" t="s">
        <v>64</v>
      </c>
      <c r="B84" s="44">
        <v>279.99</v>
      </c>
      <c r="C84" s="44">
        <v>245.1</v>
      </c>
      <c r="D84" s="44">
        <v>2738.4</v>
      </c>
      <c r="E84" s="44">
        <v>250.69</v>
      </c>
      <c r="F84" s="44">
        <v>5271</v>
      </c>
      <c r="G84" s="44">
        <v>2608.89</v>
      </c>
      <c r="H84" s="44">
        <v>11394.07</v>
      </c>
      <c r="I84" s="44">
        <v>2251.2</v>
      </c>
      <c r="J84" s="44"/>
      <c r="K84" s="44">
        <v>45.36</v>
      </c>
      <c r="L84" s="44"/>
      <c r="M84" s="44"/>
      <c r="N84" s="44">
        <v>925.016</v>
      </c>
      <c r="O84" s="44">
        <v>5</v>
      </c>
      <c r="P84" s="242">
        <v>304</v>
      </c>
      <c r="Q84" s="114">
        <v>14924.646</v>
      </c>
      <c r="R84" s="4"/>
    </row>
    <row r="85" spans="1:18" ht="12.75">
      <c r="A85" s="115" t="s">
        <v>65</v>
      </c>
      <c r="B85" s="44"/>
      <c r="C85" s="44"/>
      <c r="D85" s="44"/>
      <c r="E85" s="44"/>
      <c r="F85" s="44"/>
      <c r="G85" s="44"/>
      <c r="H85" s="44"/>
      <c r="I85" s="44">
        <v>1643.25</v>
      </c>
      <c r="J85" s="44"/>
      <c r="K85" s="44"/>
      <c r="L85" s="44"/>
      <c r="M85" s="44"/>
      <c r="N85" s="44">
        <v>28.035999999999998</v>
      </c>
      <c r="O85" s="44"/>
      <c r="P85" s="243"/>
      <c r="Q85" s="114">
        <v>1671.286</v>
      </c>
      <c r="R85" s="4"/>
    </row>
    <row r="86" spans="1:18" ht="13.5" thickBot="1">
      <c r="A86" s="97" t="s">
        <v>66</v>
      </c>
      <c r="B86" s="117"/>
      <c r="C86" s="117"/>
      <c r="D86" s="117"/>
      <c r="E86" s="117"/>
      <c r="F86" s="117"/>
      <c r="G86" s="117"/>
      <c r="H86" s="117"/>
      <c r="I86" s="117">
        <v>1023.75</v>
      </c>
      <c r="J86" s="117"/>
      <c r="K86" s="117"/>
      <c r="L86" s="117"/>
      <c r="M86" s="117"/>
      <c r="N86" s="117"/>
      <c r="O86" s="117"/>
      <c r="P86" s="244"/>
      <c r="Q86" s="118">
        <v>1023.75</v>
      </c>
      <c r="R86" s="4"/>
    </row>
    <row r="87" spans="1:19" ht="12.75">
      <c r="A87" s="90" t="s">
        <v>67</v>
      </c>
      <c r="B87" s="135">
        <v>772.8</v>
      </c>
      <c r="C87" s="135"/>
      <c r="D87" s="135">
        <v>18664.5</v>
      </c>
      <c r="E87" s="135"/>
      <c r="F87" s="135"/>
      <c r="G87" s="135">
        <v>0</v>
      </c>
      <c r="H87" s="135">
        <v>19437.3</v>
      </c>
      <c r="I87" s="135">
        <v>7000.6</v>
      </c>
      <c r="J87" s="135">
        <v>1340.7</v>
      </c>
      <c r="K87" s="135"/>
      <c r="L87" s="135">
        <v>11872.6</v>
      </c>
      <c r="M87" s="135">
        <v>43.6</v>
      </c>
      <c r="N87" s="135"/>
      <c r="O87" s="135"/>
      <c r="P87" s="148"/>
      <c r="Q87" s="132">
        <v>39694.8</v>
      </c>
      <c r="R87" s="4"/>
      <c r="S87" s="5"/>
    </row>
    <row r="88" spans="1:19" ht="13.5" thickBot="1">
      <c r="A88" s="97" t="s">
        <v>68</v>
      </c>
      <c r="B88" s="117">
        <v>197.7</v>
      </c>
      <c r="C88" s="117"/>
      <c r="D88" s="117">
        <v>3601.4</v>
      </c>
      <c r="E88" s="117"/>
      <c r="F88" s="117"/>
      <c r="G88" s="117">
        <v>0</v>
      </c>
      <c r="H88" s="117">
        <v>3799.1</v>
      </c>
      <c r="I88" s="117">
        <v>2021.1</v>
      </c>
      <c r="J88" s="117">
        <v>400</v>
      </c>
      <c r="K88" s="117"/>
      <c r="L88" s="117">
        <v>3877.5</v>
      </c>
      <c r="M88" s="117">
        <v>17.5</v>
      </c>
      <c r="N88" s="117"/>
      <c r="O88" s="117"/>
      <c r="P88" s="193"/>
      <c r="Q88" s="118">
        <v>10115.2</v>
      </c>
      <c r="R88" s="4"/>
      <c r="S88" s="5"/>
    </row>
    <row r="89" spans="1:19" ht="12.75">
      <c r="A89" s="90" t="s">
        <v>74</v>
      </c>
      <c r="B89" s="136">
        <v>320754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149</v>
      </c>
      <c r="J89" s="138"/>
      <c r="K89" s="138"/>
      <c r="L89" s="139">
        <v>626.2516283320048</v>
      </c>
      <c r="M89" s="138" t="s">
        <v>78</v>
      </c>
      <c r="N89" s="138"/>
      <c r="O89" s="138"/>
      <c r="P89" s="245" t="s">
        <v>211</v>
      </c>
      <c r="Q89" s="246"/>
      <c r="R89" s="4"/>
      <c r="S89" s="5"/>
    </row>
    <row r="90" spans="1:19" ht="13.5" thickBot="1">
      <c r="A90" s="97" t="s">
        <v>79</v>
      </c>
      <c r="B90" s="141" t="s">
        <v>212</v>
      </c>
      <c r="C90" s="142" t="s">
        <v>80</v>
      </c>
      <c r="D90" s="142"/>
      <c r="E90" s="143" t="s">
        <v>213</v>
      </c>
      <c r="F90" s="142" t="s">
        <v>94</v>
      </c>
      <c r="G90" s="144" t="s">
        <v>145</v>
      </c>
      <c r="H90" s="144">
        <v>825.7816965761282</v>
      </c>
      <c r="I90" s="142" t="s">
        <v>153</v>
      </c>
      <c r="J90" s="142"/>
      <c r="K90" s="142"/>
      <c r="L90" s="145">
        <v>786.8877957731418</v>
      </c>
      <c r="M90" s="142" t="s">
        <v>83</v>
      </c>
      <c r="N90" s="142"/>
      <c r="O90" s="142"/>
      <c r="P90" s="143" t="s">
        <v>91</v>
      </c>
      <c r="Q90" s="247"/>
      <c r="R90" s="2"/>
      <c r="S90" s="5"/>
    </row>
  </sheetData>
  <sheetProtection/>
  <mergeCells count="4">
    <mergeCell ref="A1:S1"/>
    <mergeCell ref="A2:S2"/>
    <mergeCell ref="A47:Q47"/>
    <mergeCell ref="A48:Q48"/>
  </mergeCells>
  <printOptions/>
  <pageMargins left="0.75" right="0.75" top="1" bottom="1" header="0.5" footer="0.5"/>
  <pageSetup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90"/>
  <sheetViews>
    <sheetView zoomScale="25" zoomScaleNormal="25" zoomScalePageLayoutView="0" workbookViewId="0" topLeftCell="A1">
      <selection activeCell="A47" sqref="A47:Q90"/>
    </sheetView>
  </sheetViews>
  <sheetFormatPr defaultColWidth="9.140625" defaultRowHeight="12.75"/>
  <cols>
    <col min="1" max="1" width="25.7109375" style="0" customWidth="1"/>
    <col min="2" max="4" width="9.28125" style="0" bestFit="1" customWidth="1"/>
    <col min="5" max="5" width="9.8515625" style="0" bestFit="1" customWidth="1"/>
    <col min="6" max="7" width="9.28125" style="0" bestFit="1" customWidth="1"/>
    <col min="8" max="8" width="9.8515625" style="0" bestFit="1" customWidth="1"/>
    <col min="9" max="14" width="9.28125" style="0" bestFit="1" customWidth="1"/>
  </cols>
  <sheetData>
    <row r="1" spans="1:19" ht="12.75">
      <c r="A1" s="567" t="s">
        <v>214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</row>
    <row r="3" spans="1:19" ht="12.75">
      <c r="A3" s="3" t="s">
        <v>86</v>
      </c>
      <c r="B3" s="2"/>
      <c r="C3" s="4"/>
      <c r="D3" s="4"/>
      <c r="E3" s="4"/>
      <c r="F3" s="2"/>
      <c r="G3" s="2"/>
      <c r="H3" s="5"/>
      <c r="I3" s="5"/>
      <c r="J3" s="2"/>
      <c r="K3" s="2"/>
      <c r="L3" s="5"/>
      <c r="M3" s="5"/>
      <c r="N3" s="2"/>
      <c r="O3" s="2"/>
      <c r="P3" s="2"/>
      <c r="Q3" s="2"/>
      <c r="R3" s="2"/>
      <c r="S3" s="5"/>
    </row>
    <row r="4" spans="1:19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  <c r="R4" s="4"/>
      <c r="S4" s="5"/>
    </row>
    <row r="5" spans="1:19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191</v>
      </c>
      <c r="H5" s="91" t="s">
        <v>7</v>
      </c>
      <c r="I5" s="91" t="s">
        <v>8</v>
      </c>
      <c r="J5" s="91" t="s">
        <v>9</v>
      </c>
      <c r="K5" s="92" t="s">
        <v>10</v>
      </c>
      <c r="L5" s="91" t="s">
        <v>11</v>
      </c>
      <c r="M5" s="91" t="s">
        <v>12</v>
      </c>
      <c r="N5" s="91" t="s">
        <v>13</v>
      </c>
      <c r="O5" s="92" t="s">
        <v>14</v>
      </c>
      <c r="P5" s="92" t="s">
        <v>209</v>
      </c>
      <c r="Q5" s="92" t="s">
        <v>16</v>
      </c>
      <c r="R5" s="139" t="s">
        <v>17</v>
      </c>
      <c r="S5" s="196" t="s">
        <v>89</v>
      </c>
    </row>
    <row r="6" spans="1:19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203</v>
      </c>
      <c r="H6" s="12" t="s">
        <v>127</v>
      </c>
      <c r="I6" s="12" t="s">
        <v>23</v>
      </c>
      <c r="J6" s="12" t="s">
        <v>22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204</v>
      </c>
      <c r="Q6" s="12" t="s">
        <v>28</v>
      </c>
      <c r="R6" s="197" t="s">
        <v>29</v>
      </c>
      <c r="S6" s="198" t="s">
        <v>179</v>
      </c>
    </row>
    <row r="7" spans="1:19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8" t="s">
        <v>128</v>
      </c>
      <c r="I7" s="98" t="s">
        <v>31</v>
      </c>
      <c r="J7" s="98" t="s">
        <v>31</v>
      </c>
      <c r="K7" s="99" t="s">
        <v>31</v>
      </c>
      <c r="L7" s="98" t="s">
        <v>31</v>
      </c>
      <c r="M7" s="98" t="s">
        <v>32</v>
      </c>
      <c r="N7" s="98" t="s">
        <v>32</v>
      </c>
      <c r="O7" s="99" t="s">
        <v>33</v>
      </c>
      <c r="P7" s="99" t="s">
        <v>33</v>
      </c>
      <c r="Q7" s="99" t="s">
        <v>33</v>
      </c>
      <c r="R7" s="145" t="s">
        <v>34</v>
      </c>
      <c r="S7" s="199" t="s">
        <v>195</v>
      </c>
    </row>
    <row r="8" spans="1:19" ht="12.75">
      <c r="A8" s="95" t="s">
        <v>35</v>
      </c>
      <c r="B8" s="20">
        <v>3461</v>
      </c>
      <c r="C8" s="20"/>
      <c r="D8" s="20"/>
      <c r="E8" s="20">
        <v>18861</v>
      </c>
      <c r="F8" s="20">
        <v>16938</v>
      </c>
      <c r="G8" s="20">
        <v>7097</v>
      </c>
      <c r="H8" s="20">
        <v>42896</v>
      </c>
      <c r="I8" s="20">
        <v>631</v>
      </c>
      <c r="J8" s="20">
        <v>17693</v>
      </c>
      <c r="K8" s="20">
        <v>11059</v>
      </c>
      <c r="L8" s="20">
        <v>2630</v>
      </c>
      <c r="M8" s="20">
        <v>297</v>
      </c>
      <c r="N8" s="20"/>
      <c r="O8" s="20">
        <v>18618</v>
      </c>
      <c r="P8" s="20">
        <v>58</v>
      </c>
      <c r="Q8" s="20"/>
      <c r="R8" s="42">
        <v>10</v>
      </c>
      <c r="S8" s="200">
        <v>324</v>
      </c>
    </row>
    <row r="9" spans="1:19" ht="12.75">
      <c r="A9" s="103" t="s">
        <v>36</v>
      </c>
      <c r="B9" s="23">
        <v>3917</v>
      </c>
      <c r="C9" s="23">
        <v>0</v>
      </c>
      <c r="D9" s="23">
        <v>0</v>
      </c>
      <c r="E9" s="23"/>
      <c r="F9" s="23"/>
      <c r="G9" s="23"/>
      <c r="H9" s="23"/>
      <c r="I9" s="23"/>
      <c r="J9" s="23"/>
      <c r="K9" s="23"/>
      <c r="L9" s="23">
        <v>21548</v>
      </c>
      <c r="M9" s="23">
        <v>438</v>
      </c>
      <c r="N9" s="23"/>
      <c r="O9" s="23"/>
      <c r="P9" s="23"/>
      <c r="Q9" s="23">
        <v>572</v>
      </c>
      <c r="R9" s="32"/>
      <c r="S9" s="201"/>
    </row>
    <row r="10" spans="1:19" ht="12.75">
      <c r="A10" s="103" t="s">
        <v>37</v>
      </c>
      <c r="B10" s="23"/>
      <c r="C10" s="23">
        <v>0</v>
      </c>
      <c r="D10" s="23"/>
      <c r="E10" s="23"/>
      <c r="F10" s="23"/>
      <c r="G10" s="23"/>
      <c r="H10" s="23">
        <v>0</v>
      </c>
      <c r="I10" s="23"/>
      <c r="J10" s="23"/>
      <c r="K10" s="23"/>
      <c r="L10" s="23">
        <v>2221</v>
      </c>
      <c r="M10" s="23"/>
      <c r="N10" s="23"/>
      <c r="O10" s="23"/>
      <c r="P10" s="23"/>
      <c r="Q10" s="23"/>
      <c r="R10" s="32"/>
      <c r="S10" s="201"/>
    </row>
    <row r="11" spans="1:19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>
        <v>498</v>
      </c>
      <c r="M11" s="23"/>
      <c r="N11" s="23"/>
      <c r="O11" s="23"/>
      <c r="P11" s="23"/>
      <c r="Q11" s="23"/>
      <c r="R11" s="32"/>
      <c r="S11" s="201"/>
    </row>
    <row r="12" spans="1:19" ht="12.75">
      <c r="A12" s="103" t="s">
        <v>39</v>
      </c>
      <c r="B12" s="23">
        <v>-158</v>
      </c>
      <c r="C12" s="23">
        <v>226</v>
      </c>
      <c r="D12" s="23">
        <v>10</v>
      </c>
      <c r="E12" s="23">
        <v>-1857</v>
      </c>
      <c r="F12" s="23">
        <v>-427</v>
      </c>
      <c r="G12" s="23">
        <v>41</v>
      </c>
      <c r="H12" s="23">
        <v>-2243</v>
      </c>
      <c r="I12" s="23">
        <v>0</v>
      </c>
      <c r="J12" s="23"/>
      <c r="K12" s="23"/>
      <c r="L12" s="23">
        <v>-483</v>
      </c>
      <c r="M12" s="23"/>
      <c r="N12" s="23"/>
      <c r="O12" s="23"/>
      <c r="P12" s="23"/>
      <c r="Q12" s="23"/>
      <c r="R12" s="32"/>
      <c r="S12" s="201"/>
    </row>
    <row r="13" spans="1:19" ht="12.75">
      <c r="A13" s="105" t="s">
        <v>40</v>
      </c>
      <c r="B13" s="26"/>
      <c r="C13" s="26"/>
      <c r="D13" s="26"/>
      <c r="E13" s="26">
        <v>0</v>
      </c>
      <c r="F13" s="26"/>
      <c r="G13" s="26"/>
      <c r="H13" s="26">
        <v>0</v>
      </c>
      <c r="I13" s="26"/>
      <c r="J13" s="26"/>
      <c r="K13" s="26"/>
      <c r="L13" s="26">
        <v>70</v>
      </c>
      <c r="M13" s="26"/>
      <c r="N13" s="26"/>
      <c r="O13" s="26"/>
      <c r="P13" s="26"/>
      <c r="Q13" s="26"/>
      <c r="R13" s="202"/>
      <c r="S13" s="203"/>
    </row>
    <row r="14" spans="1:19" ht="12.75">
      <c r="A14" s="105" t="s">
        <v>41</v>
      </c>
      <c r="B14" s="26">
        <v>7220</v>
      </c>
      <c r="C14" s="26">
        <v>226</v>
      </c>
      <c r="D14" s="26">
        <v>10</v>
      </c>
      <c r="E14" s="26">
        <v>17004</v>
      </c>
      <c r="F14" s="26">
        <v>16511</v>
      </c>
      <c r="G14" s="26">
        <v>7138</v>
      </c>
      <c r="H14" s="26">
        <v>40653</v>
      </c>
      <c r="I14" s="26">
        <v>631</v>
      </c>
      <c r="J14" s="26">
        <v>17693</v>
      </c>
      <c r="K14" s="26">
        <v>11059</v>
      </c>
      <c r="L14" s="26">
        <v>21046</v>
      </c>
      <c r="M14" s="26">
        <v>735</v>
      </c>
      <c r="N14" s="26"/>
      <c r="O14" s="26">
        <v>18618</v>
      </c>
      <c r="P14" s="26">
        <v>58</v>
      </c>
      <c r="Q14" s="26">
        <v>572</v>
      </c>
      <c r="R14" s="202">
        <v>10</v>
      </c>
      <c r="S14" s="203">
        <v>324</v>
      </c>
    </row>
    <row r="15" spans="1:19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v>193</v>
      </c>
      <c r="M15" s="23"/>
      <c r="N15" s="23"/>
      <c r="O15" s="23"/>
      <c r="P15" s="23"/>
      <c r="Q15" s="23"/>
      <c r="R15" s="32"/>
      <c r="S15" s="201"/>
    </row>
    <row r="16" spans="1:19" ht="13.5" thickBot="1">
      <c r="A16" s="107" t="s">
        <v>43</v>
      </c>
      <c r="B16" s="108">
        <v>7220</v>
      </c>
      <c r="C16" s="108">
        <v>226</v>
      </c>
      <c r="D16" s="108">
        <v>10</v>
      </c>
      <c r="E16" s="108">
        <v>17004</v>
      </c>
      <c r="F16" s="108">
        <v>16511</v>
      </c>
      <c r="G16" s="108">
        <v>7138</v>
      </c>
      <c r="H16" s="108">
        <v>40653</v>
      </c>
      <c r="I16" s="108">
        <v>631</v>
      </c>
      <c r="J16" s="108">
        <v>17693</v>
      </c>
      <c r="K16" s="108">
        <v>11059</v>
      </c>
      <c r="L16" s="108">
        <v>21239</v>
      </c>
      <c r="M16" s="108">
        <v>735</v>
      </c>
      <c r="N16" s="108"/>
      <c r="O16" s="108">
        <v>18618</v>
      </c>
      <c r="P16" s="108">
        <v>58</v>
      </c>
      <c r="Q16" s="108">
        <v>572</v>
      </c>
      <c r="R16" s="252">
        <v>10</v>
      </c>
      <c r="S16" s="205">
        <v>324</v>
      </c>
    </row>
    <row r="17" spans="1:19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01"/>
    </row>
    <row r="18" spans="1:19" ht="12.75">
      <c r="A18" s="110" t="s">
        <v>44</v>
      </c>
      <c r="B18" s="111">
        <v>-5403</v>
      </c>
      <c r="C18" s="111">
        <v>3301</v>
      </c>
      <c r="D18" s="111">
        <v>46</v>
      </c>
      <c r="E18" s="111">
        <v>-220</v>
      </c>
      <c r="F18" s="111">
        <v>-16511</v>
      </c>
      <c r="G18" s="111">
        <v>-7138</v>
      </c>
      <c r="H18" s="111">
        <v>-23869</v>
      </c>
      <c r="I18" s="111">
        <v>-3</v>
      </c>
      <c r="J18" s="111"/>
      <c r="K18" s="111"/>
      <c r="L18" s="111">
        <v>-3669</v>
      </c>
      <c r="M18" s="111">
        <v>-671</v>
      </c>
      <c r="N18" s="111">
        <v>105</v>
      </c>
      <c r="O18" s="111">
        <v>-18618</v>
      </c>
      <c r="P18" s="111">
        <v>-58</v>
      </c>
      <c r="Q18" s="111">
        <v>35278</v>
      </c>
      <c r="R18" s="253">
        <v>0</v>
      </c>
      <c r="S18" s="207">
        <v>0</v>
      </c>
    </row>
    <row r="19" spans="1:19" ht="12.75">
      <c r="A19" s="103" t="s">
        <v>45</v>
      </c>
      <c r="B19" s="23">
        <v>-528</v>
      </c>
      <c r="C19" s="23"/>
      <c r="D19" s="23"/>
      <c r="E19" s="23"/>
      <c r="F19" s="23">
        <v>-16511</v>
      </c>
      <c r="G19" s="23">
        <v>-7138</v>
      </c>
      <c r="H19" s="23">
        <v>-23649</v>
      </c>
      <c r="I19" s="23"/>
      <c r="J19" s="23"/>
      <c r="K19" s="23"/>
      <c r="L19" s="23">
        <v>-1572</v>
      </c>
      <c r="M19" s="23">
        <v>-671</v>
      </c>
      <c r="N19" s="23"/>
      <c r="O19" s="23">
        <v>-18618</v>
      </c>
      <c r="P19" s="23">
        <v>-58</v>
      </c>
      <c r="Q19" s="23">
        <v>44353</v>
      </c>
      <c r="R19" s="32"/>
      <c r="S19" s="201"/>
    </row>
    <row r="20" spans="1:19" ht="12.75">
      <c r="A20" s="103" t="s">
        <v>46</v>
      </c>
      <c r="B20" s="23">
        <v>-167</v>
      </c>
      <c r="C20" s="23">
        <v>115</v>
      </c>
      <c r="D20" s="23"/>
      <c r="E20" s="23"/>
      <c r="F20" s="23"/>
      <c r="G20" s="23"/>
      <c r="H20" s="23"/>
      <c r="I20" s="23"/>
      <c r="J20" s="23"/>
      <c r="K20" s="23"/>
      <c r="L20" s="23">
        <v>-16</v>
      </c>
      <c r="M20" s="23"/>
      <c r="N20" s="23">
        <v>105</v>
      </c>
      <c r="O20" s="23"/>
      <c r="P20" s="23"/>
      <c r="Q20" s="23"/>
      <c r="R20" s="32"/>
      <c r="S20" s="201"/>
    </row>
    <row r="21" spans="1:19" ht="12.75">
      <c r="A21" s="103" t="s">
        <v>47</v>
      </c>
      <c r="B21" s="23">
        <v>-4343</v>
      </c>
      <c r="C21" s="23">
        <v>3234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2"/>
      <c r="S21" s="201"/>
    </row>
    <row r="22" spans="1:19" ht="12.75">
      <c r="A22" s="103" t="s">
        <v>48</v>
      </c>
      <c r="B22" s="23"/>
      <c r="C22" s="23">
        <v>-17</v>
      </c>
      <c r="D22" s="23">
        <v>46</v>
      </c>
      <c r="E22" s="23">
        <v>-29</v>
      </c>
      <c r="F22" s="23"/>
      <c r="G22" s="23"/>
      <c r="H22" s="23">
        <v>-29</v>
      </c>
      <c r="I22" s="23"/>
      <c r="J22" s="23"/>
      <c r="K22" s="23"/>
      <c r="L22" s="23">
        <v>-5</v>
      </c>
      <c r="M22" s="23"/>
      <c r="N22" s="23"/>
      <c r="O22" s="23"/>
      <c r="P22" s="23"/>
      <c r="Q22" s="23"/>
      <c r="R22" s="32"/>
      <c r="S22" s="201"/>
    </row>
    <row r="23" spans="1:19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v>-1224</v>
      </c>
      <c r="M23" s="23"/>
      <c r="N23" s="23"/>
      <c r="O23" s="23"/>
      <c r="P23" s="23"/>
      <c r="Q23" s="23">
        <v>-847</v>
      </c>
      <c r="R23" s="32"/>
      <c r="S23" s="201"/>
    </row>
    <row r="24" spans="1:19" ht="13.5" thickBot="1">
      <c r="A24" s="103" t="s">
        <v>50</v>
      </c>
      <c r="B24" s="23">
        <v>-365</v>
      </c>
      <c r="C24" s="23">
        <v>-31</v>
      </c>
      <c r="D24" s="23">
        <v>0</v>
      </c>
      <c r="E24" s="23">
        <v>-191</v>
      </c>
      <c r="F24" s="23"/>
      <c r="G24" s="23"/>
      <c r="H24" s="23">
        <v>-191</v>
      </c>
      <c r="I24" s="23">
        <v>-3</v>
      </c>
      <c r="J24" s="23"/>
      <c r="K24" s="23"/>
      <c r="L24" s="23">
        <v>-852</v>
      </c>
      <c r="M24" s="23"/>
      <c r="N24" s="23"/>
      <c r="O24" s="23"/>
      <c r="P24" s="23"/>
      <c r="Q24" s="23">
        <v>-8228</v>
      </c>
      <c r="R24" s="32"/>
      <c r="S24" s="201"/>
    </row>
    <row r="25" spans="1:19" ht="13.5" thickBot="1">
      <c r="A25" s="107" t="s">
        <v>51</v>
      </c>
      <c r="B25" s="108">
        <v>1817</v>
      </c>
      <c r="C25" s="108">
        <v>3527</v>
      </c>
      <c r="D25" s="108">
        <v>56</v>
      </c>
      <c r="E25" s="108">
        <v>16784</v>
      </c>
      <c r="F25" s="108"/>
      <c r="G25" s="108"/>
      <c r="H25" s="108">
        <v>16784</v>
      </c>
      <c r="I25" s="108">
        <v>628</v>
      </c>
      <c r="J25" s="108">
        <v>17693</v>
      </c>
      <c r="K25" s="108">
        <v>11059</v>
      </c>
      <c r="L25" s="108">
        <v>17570</v>
      </c>
      <c r="M25" s="108">
        <v>64</v>
      </c>
      <c r="N25" s="108">
        <v>105</v>
      </c>
      <c r="O25" s="108">
        <v>0</v>
      </c>
      <c r="P25" s="108">
        <v>0</v>
      </c>
      <c r="Q25" s="108">
        <v>35850</v>
      </c>
      <c r="R25" s="252">
        <v>10</v>
      </c>
      <c r="S25" s="205">
        <v>324</v>
      </c>
    </row>
    <row r="26" spans="1:19" ht="13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52"/>
      <c r="S26" s="156"/>
    </row>
    <row r="27" spans="1:19" ht="12.75">
      <c r="A27" s="110" t="s">
        <v>52</v>
      </c>
      <c r="B27" s="111">
        <v>1817</v>
      </c>
      <c r="C27" s="111">
        <v>3527</v>
      </c>
      <c r="D27" s="111">
        <v>56</v>
      </c>
      <c r="E27" s="111">
        <v>16784</v>
      </c>
      <c r="F27" s="111"/>
      <c r="G27" s="111"/>
      <c r="H27" s="111">
        <v>16784</v>
      </c>
      <c r="I27" s="111">
        <v>628</v>
      </c>
      <c r="J27" s="111">
        <v>17693</v>
      </c>
      <c r="K27" s="111">
        <v>11059</v>
      </c>
      <c r="L27" s="111">
        <v>17570</v>
      </c>
      <c r="M27" s="111">
        <v>64</v>
      </c>
      <c r="N27" s="111">
        <v>105</v>
      </c>
      <c r="O27" s="111"/>
      <c r="P27" s="111"/>
      <c r="Q27" s="111">
        <v>35850</v>
      </c>
      <c r="R27" s="253">
        <v>10</v>
      </c>
      <c r="S27" s="238">
        <v>324</v>
      </c>
    </row>
    <row r="28" spans="1:19" ht="12.75">
      <c r="A28" s="113" t="s">
        <v>53</v>
      </c>
      <c r="B28" s="44">
        <v>1018</v>
      </c>
      <c r="C28" s="44">
        <v>3047</v>
      </c>
      <c r="D28" s="44"/>
      <c r="E28" s="44">
        <v>6418</v>
      </c>
      <c r="F28" s="44"/>
      <c r="G28" s="44"/>
      <c r="H28" s="44">
        <v>6418</v>
      </c>
      <c r="I28" s="44">
        <v>29</v>
      </c>
      <c r="J28" s="44"/>
      <c r="K28" s="44"/>
      <c r="L28" s="44">
        <v>5055</v>
      </c>
      <c r="M28" s="44">
        <v>64</v>
      </c>
      <c r="N28" s="44"/>
      <c r="O28" s="44"/>
      <c r="P28" s="44"/>
      <c r="Q28" s="44">
        <v>23026</v>
      </c>
      <c r="R28" s="254"/>
      <c r="S28" s="209"/>
    </row>
    <row r="29" spans="1:19" ht="12.75">
      <c r="A29" s="103" t="s">
        <v>54</v>
      </c>
      <c r="B29" s="23"/>
      <c r="C29" s="23">
        <v>2782</v>
      </c>
      <c r="D29" s="23"/>
      <c r="E29" s="23">
        <v>0</v>
      </c>
      <c r="F29" s="23"/>
      <c r="G29" s="23"/>
      <c r="H29" s="23">
        <v>0</v>
      </c>
      <c r="I29" s="23"/>
      <c r="J29" s="23"/>
      <c r="K29" s="23"/>
      <c r="L29" s="23">
        <v>355</v>
      </c>
      <c r="M29" s="23"/>
      <c r="N29" s="23"/>
      <c r="O29" s="23"/>
      <c r="P29" s="23"/>
      <c r="Q29" s="23">
        <v>3849</v>
      </c>
      <c r="R29" s="32"/>
      <c r="S29" s="201"/>
    </row>
    <row r="30" spans="1:19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>
        <v>652</v>
      </c>
      <c r="M30" s="23"/>
      <c r="N30" s="23"/>
      <c r="O30" s="23"/>
      <c r="P30" s="23"/>
      <c r="Q30" s="23">
        <v>3138</v>
      </c>
      <c r="R30" s="32"/>
      <c r="S30" s="201"/>
    </row>
    <row r="31" spans="1:19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>
        <v>1335</v>
      </c>
      <c r="M31" s="23"/>
      <c r="N31" s="23"/>
      <c r="O31" s="23"/>
      <c r="P31" s="23"/>
      <c r="Q31" s="23"/>
      <c r="R31" s="32"/>
      <c r="S31" s="201"/>
    </row>
    <row r="32" spans="1:19" ht="12.75">
      <c r="A32" s="103" t="s">
        <v>57</v>
      </c>
      <c r="B32" s="23"/>
      <c r="C32" s="23"/>
      <c r="D32" s="23"/>
      <c r="E32" s="23">
        <v>642</v>
      </c>
      <c r="F32" s="23"/>
      <c r="G32" s="23"/>
      <c r="H32" s="23">
        <v>642</v>
      </c>
      <c r="I32" s="23"/>
      <c r="J32" s="23"/>
      <c r="K32" s="23"/>
      <c r="L32" s="23">
        <v>160</v>
      </c>
      <c r="M32" s="23"/>
      <c r="N32" s="23"/>
      <c r="O32" s="23"/>
      <c r="P32" s="23"/>
      <c r="Q32" s="23">
        <v>826</v>
      </c>
      <c r="R32" s="32"/>
      <c r="S32" s="201"/>
    </row>
    <row r="33" spans="1:19" ht="12.75">
      <c r="A33" s="103" t="s">
        <v>58</v>
      </c>
      <c r="B33" s="23">
        <v>556</v>
      </c>
      <c r="C33" s="23"/>
      <c r="D33" s="23"/>
      <c r="E33" s="23">
        <v>2300</v>
      </c>
      <c r="F33" s="23"/>
      <c r="G33" s="23"/>
      <c r="H33" s="23">
        <v>2300</v>
      </c>
      <c r="I33" s="23">
        <v>29</v>
      </c>
      <c r="J33" s="23"/>
      <c r="K33" s="23"/>
      <c r="L33" s="23">
        <v>550</v>
      </c>
      <c r="M33" s="23">
        <v>64</v>
      </c>
      <c r="N33" s="23"/>
      <c r="O33" s="23"/>
      <c r="P33" s="23"/>
      <c r="Q33" s="23">
        <v>3380</v>
      </c>
      <c r="R33" s="32"/>
      <c r="S33" s="201"/>
    </row>
    <row r="34" spans="1:19" ht="12.75">
      <c r="A34" s="103" t="s">
        <v>59</v>
      </c>
      <c r="B34" s="23">
        <v>50</v>
      </c>
      <c r="C34" s="23">
        <v>47</v>
      </c>
      <c r="D34" s="23"/>
      <c r="E34" s="23">
        <v>1109</v>
      </c>
      <c r="F34" s="23"/>
      <c r="G34" s="23"/>
      <c r="H34" s="23">
        <v>1109</v>
      </c>
      <c r="I34" s="23"/>
      <c r="J34" s="23"/>
      <c r="K34" s="23"/>
      <c r="L34" s="23">
        <v>165</v>
      </c>
      <c r="M34" s="23"/>
      <c r="N34" s="23"/>
      <c r="O34" s="23"/>
      <c r="P34" s="23"/>
      <c r="Q34" s="23">
        <v>482</v>
      </c>
      <c r="R34" s="32"/>
      <c r="S34" s="201"/>
    </row>
    <row r="35" spans="1:19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>
        <v>241</v>
      </c>
      <c r="M35" s="23"/>
      <c r="N35" s="23"/>
      <c r="O35" s="23"/>
      <c r="P35" s="23"/>
      <c r="Q35" s="23">
        <v>2310</v>
      </c>
      <c r="R35" s="32"/>
      <c r="S35" s="201"/>
    </row>
    <row r="36" spans="1:19" ht="12.75">
      <c r="A36" s="103" t="s">
        <v>61</v>
      </c>
      <c r="B36" s="23">
        <v>412</v>
      </c>
      <c r="C36" s="23">
        <v>218</v>
      </c>
      <c r="D36" s="23"/>
      <c r="E36" s="23">
        <v>2367</v>
      </c>
      <c r="F36" s="23"/>
      <c r="G36" s="23"/>
      <c r="H36" s="23">
        <v>2367</v>
      </c>
      <c r="I36" s="23">
        <v>0</v>
      </c>
      <c r="J36" s="23"/>
      <c r="K36" s="23"/>
      <c r="L36" s="23">
        <v>1597</v>
      </c>
      <c r="M36" s="23">
        <v>0</v>
      </c>
      <c r="N36" s="23"/>
      <c r="O36" s="23"/>
      <c r="P36" s="23"/>
      <c r="Q36" s="23">
        <v>9041</v>
      </c>
      <c r="R36" s="32">
        <v>0</v>
      </c>
      <c r="S36" s="201"/>
    </row>
    <row r="37" spans="1:19" ht="12.75">
      <c r="A37" s="115" t="s">
        <v>62</v>
      </c>
      <c r="B37" s="47">
        <v>69</v>
      </c>
      <c r="C37" s="47">
        <v>4</v>
      </c>
      <c r="D37" s="47"/>
      <c r="E37" s="47">
        <v>44</v>
      </c>
      <c r="F37" s="47"/>
      <c r="G37" s="47"/>
      <c r="H37" s="47">
        <v>44</v>
      </c>
      <c r="I37" s="47"/>
      <c r="J37" s="47"/>
      <c r="K37" s="47"/>
      <c r="L37" s="47">
        <v>7145</v>
      </c>
      <c r="M37" s="47"/>
      <c r="N37" s="47"/>
      <c r="O37" s="47"/>
      <c r="P37" s="47"/>
      <c r="Q37" s="47">
        <v>300</v>
      </c>
      <c r="R37" s="255"/>
      <c r="S37" s="211"/>
    </row>
    <row r="38" spans="1:19" ht="12.75">
      <c r="A38" s="115" t="s">
        <v>63</v>
      </c>
      <c r="B38" s="47">
        <v>730</v>
      </c>
      <c r="C38" s="47">
        <v>476</v>
      </c>
      <c r="D38" s="47">
        <v>56</v>
      </c>
      <c r="E38" s="47">
        <v>10322</v>
      </c>
      <c r="F38" s="47"/>
      <c r="G38" s="47">
        <v>0</v>
      </c>
      <c r="H38" s="47">
        <v>10322</v>
      </c>
      <c r="I38" s="47">
        <v>599</v>
      </c>
      <c r="J38" s="47">
        <v>17693</v>
      </c>
      <c r="K38" s="47">
        <v>11059</v>
      </c>
      <c r="L38" s="47">
        <v>4202</v>
      </c>
      <c r="M38" s="47"/>
      <c r="N38" s="47">
        <v>105</v>
      </c>
      <c r="O38" s="47"/>
      <c r="P38" s="47"/>
      <c r="Q38" s="47">
        <v>12524</v>
      </c>
      <c r="R38" s="242">
        <v>10</v>
      </c>
      <c r="S38" s="116">
        <v>324</v>
      </c>
    </row>
    <row r="39" spans="1:19" ht="12.75">
      <c r="A39" s="115" t="s">
        <v>64</v>
      </c>
      <c r="B39" s="47">
        <v>730</v>
      </c>
      <c r="C39" s="47">
        <v>476</v>
      </c>
      <c r="D39" s="47">
        <v>56</v>
      </c>
      <c r="E39" s="47">
        <v>10322</v>
      </c>
      <c r="F39" s="47"/>
      <c r="G39" s="47"/>
      <c r="H39" s="47">
        <v>10322</v>
      </c>
      <c r="I39" s="47">
        <v>599</v>
      </c>
      <c r="J39" s="47">
        <v>17693</v>
      </c>
      <c r="K39" s="47">
        <v>11059</v>
      </c>
      <c r="L39" s="47">
        <v>2484</v>
      </c>
      <c r="M39" s="47"/>
      <c r="N39" s="47">
        <v>105</v>
      </c>
      <c r="O39" s="47"/>
      <c r="P39" s="47"/>
      <c r="Q39" s="47">
        <v>12126</v>
      </c>
      <c r="R39" s="255">
        <v>10</v>
      </c>
      <c r="S39" s="211">
        <v>324</v>
      </c>
    </row>
    <row r="40" spans="1:19" ht="12.75">
      <c r="A40" s="115" t="s">
        <v>65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>
        <v>1718</v>
      </c>
      <c r="M40" s="47"/>
      <c r="N40" s="47"/>
      <c r="O40" s="47"/>
      <c r="P40" s="47"/>
      <c r="Q40" s="47">
        <v>398</v>
      </c>
      <c r="R40" s="255"/>
      <c r="S40" s="211"/>
    </row>
    <row r="41" spans="1:19" ht="13.5" thickBot="1">
      <c r="A41" s="97" t="s">
        <v>66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>
        <v>1168</v>
      </c>
      <c r="M41" s="117"/>
      <c r="N41" s="117"/>
      <c r="O41" s="117"/>
      <c r="P41" s="117"/>
      <c r="Q41" s="117"/>
      <c r="R41" s="144"/>
      <c r="S41" s="213"/>
    </row>
    <row r="42" spans="1:19" ht="12.75">
      <c r="A42" s="90" t="s">
        <v>67</v>
      </c>
      <c r="B42" s="119">
        <v>627.8</v>
      </c>
      <c r="C42" s="119"/>
      <c r="D42" s="119"/>
      <c r="E42" s="119">
        <v>14001.4</v>
      </c>
      <c r="F42" s="119"/>
      <c r="G42" s="119">
        <v>3024.3</v>
      </c>
      <c r="H42" s="119">
        <v>17025.7</v>
      </c>
      <c r="I42" s="119"/>
      <c r="J42" s="119"/>
      <c r="K42" s="119"/>
      <c r="L42" s="119">
        <v>5495.6</v>
      </c>
      <c r="M42" s="119">
        <v>2528.1</v>
      </c>
      <c r="N42" s="119"/>
      <c r="O42" s="119">
        <v>18617.8</v>
      </c>
      <c r="P42" s="119">
        <v>57.9</v>
      </c>
      <c r="Q42" s="258">
        <v>44352.9</v>
      </c>
      <c r="R42" s="214"/>
      <c r="S42" s="215"/>
    </row>
    <row r="43" spans="1:19" ht="13.5" thickBot="1">
      <c r="A43" s="97" t="s">
        <v>68</v>
      </c>
      <c r="B43" s="121">
        <v>181.6</v>
      </c>
      <c r="C43" s="121"/>
      <c r="D43" s="121"/>
      <c r="E43" s="121">
        <v>3096.4</v>
      </c>
      <c r="F43" s="121"/>
      <c r="G43" s="121">
        <v>1360</v>
      </c>
      <c r="H43" s="121">
        <v>4456.4</v>
      </c>
      <c r="I43" s="121"/>
      <c r="J43" s="121"/>
      <c r="K43" s="121"/>
      <c r="L43" s="121">
        <v>2036.3</v>
      </c>
      <c r="M43" s="121">
        <v>800</v>
      </c>
      <c r="N43" s="121"/>
      <c r="O43" s="121">
        <v>5003.3</v>
      </c>
      <c r="P43" s="121">
        <v>17.5</v>
      </c>
      <c r="Q43" s="259">
        <v>12495.1</v>
      </c>
      <c r="R43" s="216"/>
      <c r="S43" s="217"/>
    </row>
    <row r="44" spans="1:18" ht="12.75">
      <c r="A44" s="219"/>
      <c r="B44" s="262"/>
      <c r="C44" s="220"/>
      <c r="D44" s="220"/>
      <c r="E44" s="220"/>
      <c r="F44" s="220"/>
      <c r="G44" s="220"/>
      <c r="H44" s="220"/>
      <c r="I44" s="220"/>
      <c r="J44" s="219"/>
      <c r="K44" s="219"/>
      <c r="L44" s="219"/>
      <c r="M44" s="219"/>
      <c r="N44" s="220"/>
      <c r="O44" s="220"/>
      <c r="P44" s="220"/>
      <c r="Q44" s="219"/>
      <c r="R44" s="219"/>
    </row>
    <row r="45" spans="1:18" ht="12.75">
      <c r="A45" s="219"/>
      <c r="B45" s="219"/>
      <c r="C45" s="220"/>
      <c r="D45" s="219"/>
      <c r="E45" s="219"/>
      <c r="F45" s="219"/>
      <c r="G45" s="219"/>
      <c r="H45" s="220"/>
      <c r="I45" s="219"/>
      <c r="J45" s="219"/>
      <c r="K45" s="219"/>
      <c r="L45" s="219"/>
      <c r="M45" s="219"/>
      <c r="N45" s="220"/>
      <c r="O45" s="220"/>
      <c r="P45" s="220"/>
      <c r="Q45" s="219"/>
      <c r="R45" s="219"/>
    </row>
    <row r="46" spans="1:18" ht="12.7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</row>
    <row r="47" spans="1:18" ht="12.75">
      <c r="A47" s="564" t="str">
        <f>A1</f>
        <v>1987 YILI GENEL ENERJİ  DENGESİ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219"/>
    </row>
    <row r="48" spans="1:18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566"/>
      <c r="R48" s="220"/>
    </row>
    <row r="49" spans="1:19" ht="12.75">
      <c r="A49" s="3" t="str">
        <f>A3</f>
        <v>Tarih:03/02/2003</v>
      </c>
      <c r="B49" s="2"/>
      <c r="C49" s="4"/>
      <c r="D49" s="4"/>
      <c r="E49" s="5"/>
      <c r="F49" s="5"/>
      <c r="G49" s="5"/>
      <c r="H49" s="2"/>
      <c r="I49" s="2"/>
      <c r="J49" s="2"/>
      <c r="K49" s="4"/>
      <c r="L49" s="2"/>
      <c r="M49" s="2"/>
      <c r="N49" s="2"/>
      <c r="O49" s="4"/>
      <c r="P49" s="4"/>
      <c r="Q49" s="4"/>
      <c r="R49" s="4"/>
      <c r="S49" s="5"/>
    </row>
    <row r="50" spans="1:19" ht="13.5" thickBot="1">
      <c r="A50" s="3" t="str">
        <f>A4</f>
        <v>Hazırlayan:ETKB/APKK/PFD</v>
      </c>
      <c r="B50" s="2"/>
      <c r="C50" s="4"/>
      <c r="D50" s="4"/>
      <c r="E50" s="5"/>
      <c r="F50" s="5"/>
      <c r="G50" s="4"/>
      <c r="H50" s="55"/>
      <c r="I50" s="55"/>
      <c r="J50" s="55"/>
      <c r="K50" s="55"/>
      <c r="L50" s="2"/>
      <c r="M50" s="2"/>
      <c r="N50" s="2"/>
      <c r="O50" s="4"/>
      <c r="P50" s="4"/>
      <c r="Q50" s="4"/>
      <c r="R50" s="4"/>
      <c r="S50" s="5"/>
    </row>
    <row r="51" spans="1:19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260"/>
      <c r="Q51" s="94"/>
      <c r="R51" s="189"/>
      <c r="S51" s="5"/>
    </row>
    <row r="52" spans="1:19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12</v>
      </c>
      <c r="K52" s="127" t="s">
        <v>13</v>
      </c>
      <c r="L52" s="127" t="s">
        <v>14</v>
      </c>
      <c r="M52" s="127" t="s">
        <v>209</v>
      </c>
      <c r="N52" s="127" t="s">
        <v>16</v>
      </c>
      <c r="O52" s="128" t="s">
        <v>17</v>
      </c>
      <c r="P52" s="261" t="s">
        <v>89</v>
      </c>
      <c r="Q52" s="129" t="s">
        <v>71</v>
      </c>
      <c r="R52" s="55"/>
      <c r="S52" s="5"/>
    </row>
    <row r="53" spans="1:18" ht="12.75">
      <c r="A53" s="90" t="s">
        <v>35</v>
      </c>
      <c r="B53" s="175">
        <v>2111.21</v>
      </c>
      <c r="C53" s="175"/>
      <c r="D53" s="175">
        <v>9826.57</v>
      </c>
      <c r="E53" s="175">
        <v>271.33</v>
      </c>
      <c r="F53" s="175">
        <v>5307.9</v>
      </c>
      <c r="G53" s="175">
        <v>2543.57</v>
      </c>
      <c r="H53" s="175">
        <v>20060.58</v>
      </c>
      <c r="I53" s="175">
        <v>2761.5</v>
      </c>
      <c r="J53" s="175">
        <v>270.27</v>
      </c>
      <c r="K53" s="175"/>
      <c r="L53" s="175">
        <v>1601.148</v>
      </c>
      <c r="M53" s="175">
        <v>49.88</v>
      </c>
      <c r="N53" s="175"/>
      <c r="O53" s="176">
        <v>10</v>
      </c>
      <c r="P53" s="64">
        <v>324</v>
      </c>
      <c r="Q53" s="177">
        <v>25077.378000000004</v>
      </c>
      <c r="R53" s="4"/>
    </row>
    <row r="54" spans="1:18" ht="12.75">
      <c r="A54" s="103" t="s">
        <v>36</v>
      </c>
      <c r="B54" s="65">
        <v>2389.37</v>
      </c>
      <c r="C54" s="65">
        <v>0</v>
      </c>
      <c r="D54" s="65"/>
      <c r="E54" s="65"/>
      <c r="F54" s="65"/>
      <c r="G54" s="65"/>
      <c r="H54" s="65">
        <v>2389.37</v>
      </c>
      <c r="I54" s="65">
        <v>22625.4</v>
      </c>
      <c r="J54" s="65">
        <v>398.58</v>
      </c>
      <c r="K54" s="65"/>
      <c r="L54" s="65"/>
      <c r="M54" s="66"/>
      <c r="N54" s="23">
        <v>49.19199999999999</v>
      </c>
      <c r="O54" s="66"/>
      <c r="P54" s="233"/>
      <c r="Q54" s="104">
        <v>25462.542</v>
      </c>
      <c r="R54" s="4"/>
    </row>
    <row r="55" spans="1:18" ht="12.75">
      <c r="A55" s="103" t="s">
        <v>37</v>
      </c>
      <c r="B55" s="65">
        <v>0</v>
      </c>
      <c r="C55" s="65">
        <v>0</v>
      </c>
      <c r="D55" s="65">
        <v>0</v>
      </c>
      <c r="E55" s="65"/>
      <c r="F55" s="65"/>
      <c r="G55" s="65"/>
      <c r="H55" s="65">
        <v>0</v>
      </c>
      <c r="I55" s="65">
        <v>2332.05</v>
      </c>
      <c r="J55" s="65"/>
      <c r="K55" s="65"/>
      <c r="L55" s="65"/>
      <c r="M55" s="65"/>
      <c r="N55" s="65"/>
      <c r="O55" s="66"/>
      <c r="P55" s="233"/>
      <c r="Q55" s="104">
        <v>2332.05</v>
      </c>
      <c r="R55" s="4"/>
    </row>
    <row r="56" spans="1:18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522.9</v>
      </c>
      <c r="J56" s="65"/>
      <c r="K56" s="65"/>
      <c r="L56" s="65"/>
      <c r="M56" s="65"/>
      <c r="N56" s="65"/>
      <c r="O56" s="66"/>
      <c r="P56" s="233"/>
      <c r="Q56" s="104">
        <v>522.9</v>
      </c>
      <c r="R56" s="4"/>
    </row>
    <row r="57" spans="1:18" ht="12.75">
      <c r="A57" s="103" t="s">
        <v>39</v>
      </c>
      <c r="B57" s="65">
        <v>-96.38</v>
      </c>
      <c r="C57" s="65">
        <v>163.2</v>
      </c>
      <c r="D57" s="65">
        <v>-637.99</v>
      </c>
      <c r="E57" s="65"/>
      <c r="F57" s="65"/>
      <c r="G57" s="65"/>
      <c r="H57" s="65">
        <v>-571.17</v>
      </c>
      <c r="I57" s="65">
        <v>-507.15</v>
      </c>
      <c r="J57" s="65"/>
      <c r="K57" s="65"/>
      <c r="L57" s="65"/>
      <c r="M57" s="65"/>
      <c r="N57" s="65"/>
      <c r="O57" s="66"/>
      <c r="P57" s="233"/>
      <c r="Q57" s="104">
        <v>-1078.32</v>
      </c>
      <c r="R57" s="4"/>
    </row>
    <row r="58" spans="1:18" ht="12.75">
      <c r="A58" s="105" t="s">
        <v>40</v>
      </c>
      <c r="B58" s="67"/>
      <c r="C58" s="67"/>
      <c r="D58" s="67">
        <v>0</v>
      </c>
      <c r="E58" s="67"/>
      <c r="F58" s="67"/>
      <c r="G58" s="67"/>
      <c r="H58" s="65">
        <v>0</v>
      </c>
      <c r="I58" s="67">
        <v>73.5</v>
      </c>
      <c r="J58" s="67"/>
      <c r="K58" s="67"/>
      <c r="L58" s="67"/>
      <c r="M58" s="67"/>
      <c r="N58" s="67"/>
      <c r="O58" s="68"/>
      <c r="P58" s="233"/>
      <c r="Q58" s="106">
        <v>73.5</v>
      </c>
      <c r="R58" s="4"/>
    </row>
    <row r="59" spans="1:18" ht="12.75">
      <c r="A59" s="105" t="s">
        <v>41</v>
      </c>
      <c r="B59" s="179">
        <v>4404.2</v>
      </c>
      <c r="C59" s="179">
        <v>163.2</v>
      </c>
      <c r="D59" s="179">
        <v>9188.58</v>
      </c>
      <c r="E59" s="179">
        <v>271.33</v>
      </c>
      <c r="F59" s="179">
        <v>5307.9</v>
      </c>
      <c r="G59" s="179">
        <v>2543.57</v>
      </c>
      <c r="H59" s="251">
        <v>21878.78</v>
      </c>
      <c r="I59" s="179">
        <v>22098.3</v>
      </c>
      <c r="J59" s="179">
        <v>668.85</v>
      </c>
      <c r="K59" s="179"/>
      <c r="L59" s="179">
        <v>1601.148</v>
      </c>
      <c r="M59" s="179">
        <v>49.88</v>
      </c>
      <c r="N59" s="179">
        <v>49.19199999999999</v>
      </c>
      <c r="O59" s="180">
        <v>10</v>
      </c>
      <c r="P59" s="234">
        <v>324</v>
      </c>
      <c r="Q59" s="181">
        <v>46680.15</v>
      </c>
      <c r="R59" s="4"/>
    </row>
    <row r="60" spans="1:18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202.65</v>
      </c>
      <c r="J60" s="65"/>
      <c r="K60" s="65"/>
      <c r="L60" s="65"/>
      <c r="M60" s="65"/>
      <c r="N60" s="65"/>
      <c r="O60" s="66"/>
      <c r="P60" s="235"/>
      <c r="Q60" s="106">
        <v>202.65</v>
      </c>
      <c r="R60" s="4"/>
    </row>
    <row r="61" spans="1:18" ht="13.5" thickBot="1">
      <c r="A61" s="107" t="s">
        <v>43</v>
      </c>
      <c r="B61" s="133">
        <v>4404.2</v>
      </c>
      <c r="C61" s="133">
        <v>163.2</v>
      </c>
      <c r="D61" s="133">
        <v>9188.58</v>
      </c>
      <c r="E61" s="133">
        <v>271.33</v>
      </c>
      <c r="F61" s="133">
        <v>5307.9</v>
      </c>
      <c r="G61" s="133">
        <v>2543.57</v>
      </c>
      <c r="H61" s="133">
        <v>21878.78</v>
      </c>
      <c r="I61" s="133">
        <v>22300.95</v>
      </c>
      <c r="J61" s="133">
        <v>668.85</v>
      </c>
      <c r="K61" s="133"/>
      <c r="L61" s="133">
        <v>1601.148</v>
      </c>
      <c r="M61" s="133">
        <v>49.88</v>
      </c>
      <c r="N61" s="133">
        <v>49.19199999999999</v>
      </c>
      <c r="O61" s="134">
        <v>10</v>
      </c>
      <c r="P61" s="183">
        <v>324</v>
      </c>
      <c r="Q61" s="109">
        <v>46882.8</v>
      </c>
      <c r="R61" s="4"/>
    </row>
    <row r="62" spans="1:18" ht="13.5" thickBot="1">
      <c r="A62" s="31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37"/>
      <c r="Q62" s="75"/>
      <c r="R62" s="4"/>
    </row>
    <row r="63" spans="1:18" ht="12.75">
      <c r="A63" s="110" t="s">
        <v>44</v>
      </c>
      <c r="B63" s="111">
        <v>-3295.83</v>
      </c>
      <c r="C63" s="111">
        <v>2299.2</v>
      </c>
      <c r="D63" s="111">
        <v>-4153.38</v>
      </c>
      <c r="E63" s="111">
        <v>-1.29</v>
      </c>
      <c r="F63" s="111"/>
      <c r="G63" s="111"/>
      <c r="H63" s="111">
        <v>-5151.3</v>
      </c>
      <c r="I63" s="111">
        <v>-3852.45</v>
      </c>
      <c r="J63" s="111">
        <v>-610.61</v>
      </c>
      <c r="K63" s="111">
        <v>44.1</v>
      </c>
      <c r="L63" s="111">
        <v>-1601.148</v>
      </c>
      <c r="M63" s="111">
        <v>-49.88</v>
      </c>
      <c r="N63" s="111">
        <v>3033.9079999999994</v>
      </c>
      <c r="O63" s="111">
        <v>0</v>
      </c>
      <c r="P63" s="239"/>
      <c r="Q63" s="112">
        <v>-8187.38</v>
      </c>
      <c r="R63" s="4"/>
    </row>
    <row r="64" spans="1:18" ht="12.75">
      <c r="A64" s="103" t="s">
        <v>45</v>
      </c>
      <c r="B64" s="23">
        <v>-322.08</v>
      </c>
      <c r="C64" s="23"/>
      <c r="D64" s="23">
        <v>-4087.38</v>
      </c>
      <c r="E64" s="23"/>
      <c r="F64" s="23"/>
      <c r="G64" s="23"/>
      <c r="H64" s="23">
        <v>-4409.46</v>
      </c>
      <c r="I64" s="23">
        <v>-1650.6</v>
      </c>
      <c r="J64" s="23">
        <v>-610.61</v>
      </c>
      <c r="K64" s="23"/>
      <c r="L64" s="23">
        <v>-1601.148</v>
      </c>
      <c r="M64" s="23">
        <v>-49.88</v>
      </c>
      <c r="N64" s="23">
        <v>3814.3579999999997</v>
      </c>
      <c r="O64" s="23"/>
      <c r="P64" s="233"/>
      <c r="Q64" s="104">
        <v>-4507.34</v>
      </c>
      <c r="R64" s="4"/>
    </row>
    <row r="65" spans="1:18" ht="12.75">
      <c r="A65" s="103" t="s">
        <v>46</v>
      </c>
      <c r="B65" s="23">
        <v>-101.87</v>
      </c>
      <c r="C65" s="23">
        <v>46</v>
      </c>
      <c r="D65" s="23"/>
      <c r="E65" s="23"/>
      <c r="F65" s="23"/>
      <c r="G65" s="23"/>
      <c r="H65" s="23">
        <v>-55.87</v>
      </c>
      <c r="I65" s="23">
        <v>-16.8</v>
      </c>
      <c r="J65" s="23"/>
      <c r="K65" s="23">
        <v>44.1</v>
      </c>
      <c r="L65" s="23"/>
      <c r="M65" s="23"/>
      <c r="N65" s="23"/>
      <c r="O65" s="23"/>
      <c r="P65" s="233"/>
      <c r="Q65" s="104">
        <v>-28.57</v>
      </c>
      <c r="R65" s="4"/>
    </row>
    <row r="66" spans="1:18" ht="12.75">
      <c r="A66" s="103" t="s">
        <v>47</v>
      </c>
      <c r="B66" s="23">
        <v>-2649.23</v>
      </c>
      <c r="C66" s="23">
        <v>2263.8</v>
      </c>
      <c r="D66" s="23"/>
      <c r="E66" s="23"/>
      <c r="F66" s="23"/>
      <c r="G66" s="23"/>
      <c r="H66" s="23">
        <v>-385.43</v>
      </c>
      <c r="I66" s="23"/>
      <c r="J66" s="23"/>
      <c r="K66" s="23"/>
      <c r="L66" s="23"/>
      <c r="M66" s="23"/>
      <c r="N66" s="23"/>
      <c r="O66" s="23"/>
      <c r="P66" s="233"/>
      <c r="Q66" s="104">
        <v>-385.43</v>
      </c>
      <c r="R66" s="4"/>
    </row>
    <row r="67" spans="1:18" ht="12.75">
      <c r="A67" s="103" t="s">
        <v>48</v>
      </c>
      <c r="B67" s="23"/>
      <c r="C67" s="23">
        <v>11.1</v>
      </c>
      <c r="D67" s="23">
        <v>-8.7</v>
      </c>
      <c r="E67" s="23"/>
      <c r="F67" s="23"/>
      <c r="G67" s="23"/>
      <c r="H67" s="23">
        <v>2.4</v>
      </c>
      <c r="I67" s="23">
        <v>-5.25</v>
      </c>
      <c r="J67" s="23"/>
      <c r="K67" s="23"/>
      <c r="L67" s="23"/>
      <c r="M67" s="23"/>
      <c r="N67" s="23"/>
      <c r="O67" s="23"/>
      <c r="P67" s="233"/>
      <c r="Q67" s="104">
        <v>-2.85</v>
      </c>
      <c r="R67" s="4"/>
    </row>
    <row r="68" spans="1:18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-1285.2</v>
      </c>
      <c r="J68" s="23"/>
      <c r="K68" s="23"/>
      <c r="L68" s="23"/>
      <c r="M68" s="23"/>
      <c r="N68" s="23">
        <v>-72.842</v>
      </c>
      <c r="O68" s="23"/>
      <c r="P68" s="233"/>
      <c r="Q68" s="104">
        <v>-1358.0420000000001</v>
      </c>
      <c r="R68" s="4"/>
    </row>
    <row r="69" spans="1:18" ht="13.5" thickBot="1">
      <c r="A69" s="103" t="s">
        <v>50</v>
      </c>
      <c r="B69" s="23">
        <v>-222.65</v>
      </c>
      <c r="C69" s="23">
        <v>-21.7</v>
      </c>
      <c r="D69" s="23">
        <v>-57.3</v>
      </c>
      <c r="E69" s="23">
        <v>-1.29</v>
      </c>
      <c r="F69" s="23"/>
      <c r="G69" s="23"/>
      <c r="H69" s="23">
        <v>-302.94</v>
      </c>
      <c r="I69" s="23">
        <v>-894.6</v>
      </c>
      <c r="J69" s="23"/>
      <c r="K69" s="23"/>
      <c r="L69" s="23"/>
      <c r="M69" s="23"/>
      <c r="N69" s="23">
        <v>-707.608</v>
      </c>
      <c r="O69" s="23"/>
      <c r="P69" s="233"/>
      <c r="Q69" s="104">
        <v>-1905.148</v>
      </c>
      <c r="R69" s="4"/>
    </row>
    <row r="70" spans="1:18" ht="13.5" thickBot="1">
      <c r="A70" s="107" t="s">
        <v>51</v>
      </c>
      <c r="B70" s="108">
        <v>1108.37</v>
      </c>
      <c r="C70" s="108">
        <v>2462.4</v>
      </c>
      <c r="D70" s="108">
        <v>5035.2</v>
      </c>
      <c r="E70" s="108">
        <v>270.04</v>
      </c>
      <c r="F70" s="108">
        <v>5307.9</v>
      </c>
      <c r="G70" s="108">
        <v>2543.57</v>
      </c>
      <c r="H70" s="108">
        <v>16727.48</v>
      </c>
      <c r="I70" s="108">
        <v>18448.5</v>
      </c>
      <c r="J70" s="108">
        <v>58.24</v>
      </c>
      <c r="K70" s="108">
        <v>44.1</v>
      </c>
      <c r="L70" s="108">
        <v>0</v>
      </c>
      <c r="M70" s="108">
        <v>0</v>
      </c>
      <c r="N70" s="108">
        <v>3083.1</v>
      </c>
      <c r="O70" s="108">
        <v>10</v>
      </c>
      <c r="P70" s="158">
        <v>324</v>
      </c>
      <c r="Q70" s="109">
        <v>38695.42</v>
      </c>
      <c r="R70" s="4"/>
    </row>
    <row r="71" spans="1:18" ht="13.5" thickBot="1">
      <c r="A71" s="41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37"/>
      <c r="Q71" s="75"/>
      <c r="R71" s="4"/>
    </row>
    <row r="72" spans="1:18" ht="12.75">
      <c r="A72" s="110" t="s">
        <v>52</v>
      </c>
      <c r="B72" s="111">
        <v>1108.37</v>
      </c>
      <c r="C72" s="111">
        <v>2462.4</v>
      </c>
      <c r="D72" s="111">
        <v>5035.2</v>
      </c>
      <c r="E72" s="111">
        <v>270.04</v>
      </c>
      <c r="F72" s="111">
        <v>5307.9</v>
      </c>
      <c r="G72" s="111">
        <v>2543.57</v>
      </c>
      <c r="H72" s="111">
        <v>16727.48</v>
      </c>
      <c r="I72" s="111">
        <v>18448.5</v>
      </c>
      <c r="J72" s="111">
        <v>58.24</v>
      </c>
      <c r="K72" s="111">
        <v>44.1</v>
      </c>
      <c r="L72" s="111"/>
      <c r="M72" s="111"/>
      <c r="N72" s="111">
        <v>3083.1</v>
      </c>
      <c r="O72" s="111">
        <v>10</v>
      </c>
      <c r="P72" s="161">
        <v>324</v>
      </c>
      <c r="Q72" s="112">
        <v>38695.42</v>
      </c>
      <c r="R72" s="4"/>
    </row>
    <row r="73" spans="1:18" ht="12.75">
      <c r="A73" s="113" t="s">
        <v>53</v>
      </c>
      <c r="B73" s="44">
        <v>620.98</v>
      </c>
      <c r="C73" s="44">
        <v>2132.9</v>
      </c>
      <c r="D73" s="44">
        <v>1925.4</v>
      </c>
      <c r="E73" s="44">
        <v>12.47</v>
      </c>
      <c r="F73" s="44"/>
      <c r="G73" s="44"/>
      <c r="H73" s="44">
        <v>4691.75</v>
      </c>
      <c r="I73" s="44">
        <v>5307.75</v>
      </c>
      <c r="J73" s="44">
        <v>58.24</v>
      </c>
      <c r="K73" s="44"/>
      <c r="L73" s="44"/>
      <c r="M73" s="44"/>
      <c r="N73" s="44">
        <v>1980.236</v>
      </c>
      <c r="O73" s="44">
        <v>0</v>
      </c>
      <c r="P73" s="241"/>
      <c r="Q73" s="114">
        <v>12037.976</v>
      </c>
      <c r="R73" s="4"/>
    </row>
    <row r="74" spans="1:18" ht="12.75">
      <c r="A74" s="103" t="s">
        <v>54</v>
      </c>
      <c r="B74" s="23"/>
      <c r="C74" s="23">
        <v>1947.4</v>
      </c>
      <c r="D74" s="23">
        <v>0</v>
      </c>
      <c r="E74" s="23"/>
      <c r="F74" s="23"/>
      <c r="G74" s="23"/>
      <c r="H74" s="23">
        <v>1947.4</v>
      </c>
      <c r="I74" s="23">
        <v>372.75</v>
      </c>
      <c r="J74" s="23"/>
      <c r="K74" s="23"/>
      <c r="L74" s="23"/>
      <c r="M74" s="23"/>
      <c r="N74" s="23">
        <v>331.01399999999995</v>
      </c>
      <c r="O74" s="23"/>
      <c r="P74" s="233"/>
      <c r="Q74" s="104">
        <v>2651.1639999999998</v>
      </c>
      <c r="R74" s="4"/>
    </row>
    <row r="75" spans="1:18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684.6</v>
      </c>
      <c r="J75" s="23"/>
      <c r="K75" s="23"/>
      <c r="L75" s="23"/>
      <c r="M75" s="23"/>
      <c r="N75" s="23">
        <v>269.868</v>
      </c>
      <c r="O75" s="23"/>
      <c r="P75" s="233"/>
      <c r="Q75" s="104">
        <v>954.4680000000001</v>
      </c>
      <c r="R75" s="4"/>
    </row>
    <row r="76" spans="1:18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1401.75</v>
      </c>
      <c r="J76" s="23"/>
      <c r="K76" s="23"/>
      <c r="L76" s="23"/>
      <c r="M76" s="23"/>
      <c r="N76" s="23"/>
      <c r="O76" s="23"/>
      <c r="P76" s="233"/>
      <c r="Q76" s="104">
        <v>1401.75</v>
      </c>
      <c r="R76" s="4"/>
    </row>
    <row r="77" spans="1:18" ht="12.75">
      <c r="A77" s="103" t="s">
        <v>57</v>
      </c>
      <c r="B77" s="23"/>
      <c r="C77" s="23"/>
      <c r="D77" s="23">
        <v>192.6</v>
      </c>
      <c r="E77" s="23"/>
      <c r="F77" s="23"/>
      <c r="G77" s="23"/>
      <c r="H77" s="23">
        <v>192.6</v>
      </c>
      <c r="I77" s="23">
        <v>168</v>
      </c>
      <c r="J77" s="23"/>
      <c r="K77" s="23"/>
      <c r="L77" s="23"/>
      <c r="M77" s="23"/>
      <c r="N77" s="23">
        <v>71.036</v>
      </c>
      <c r="O77" s="23"/>
      <c r="P77" s="233"/>
      <c r="Q77" s="104">
        <v>431.636</v>
      </c>
      <c r="R77" s="4"/>
    </row>
    <row r="78" spans="1:18" ht="12.75">
      <c r="A78" s="103" t="s">
        <v>58</v>
      </c>
      <c r="B78" s="23">
        <v>339.16</v>
      </c>
      <c r="C78" s="23"/>
      <c r="D78" s="23">
        <v>690</v>
      </c>
      <c r="E78" s="23">
        <v>12.47</v>
      </c>
      <c r="F78" s="23"/>
      <c r="G78" s="23"/>
      <c r="H78" s="23">
        <v>1041.63</v>
      </c>
      <c r="I78" s="23">
        <v>577.5</v>
      </c>
      <c r="J78" s="23">
        <v>58.24</v>
      </c>
      <c r="K78" s="23"/>
      <c r="L78" s="23"/>
      <c r="M78" s="23"/>
      <c r="N78" s="23">
        <v>290.68</v>
      </c>
      <c r="O78" s="23"/>
      <c r="P78" s="233"/>
      <c r="Q78" s="104">
        <v>1968.05</v>
      </c>
      <c r="R78" s="4"/>
    </row>
    <row r="79" spans="1:18" ht="12.75">
      <c r="A79" s="103" t="s">
        <v>59</v>
      </c>
      <c r="B79" s="23">
        <v>30.5</v>
      </c>
      <c r="C79" s="23">
        <v>32.9</v>
      </c>
      <c r="D79" s="23">
        <v>332.7</v>
      </c>
      <c r="E79" s="23"/>
      <c r="F79" s="23"/>
      <c r="G79" s="23"/>
      <c r="H79" s="23">
        <v>396.1</v>
      </c>
      <c r="I79" s="23">
        <v>173.25</v>
      </c>
      <c r="J79" s="23"/>
      <c r="K79" s="23"/>
      <c r="L79" s="23"/>
      <c r="M79" s="23"/>
      <c r="N79" s="23">
        <v>41.452</v>
      </c>
      <c r="O79" s="23"/>
      <c r="P79" s="233"/>
      <c r="Q79" s="104">
        <v>610.8019999999999</v>
      </c>
      <c r="R79" s="4"/>
    </row>
    <row r="80" spans="1:18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253.05</v>
      </c>
      <c r="J80" s="23"/>
      <c r="K80" s="23"/>
      <c r="L80" s="23"/>
      <c r="M80" s="23"/>
      <c r="N80" s="23">
        <v>198.66</v>
      </c>
      <c r="O80" s="23"/>
      <c r="P80" s="233"/>
      <c r="Q80" s="104">
        <v>451.71</v>
      </c>
      <c r="R80" s="4"/>
    </row>
    <row r="81" spans="1:18" ht="12.75">
      <c r="A81" s="103" t="s">
        <v>61</v>
      </c>
      <c r="B81" s="26">
        <v>251.32</v>
      </c>
      <c r="C81" s="26">
        <v>152.6</v>
      </c>
      <c r="D81" s="26">
        <v>710.1</v>
      </c>
      <c r="E81" s="26">
        <v>0</v>
      </c>
      <c r="F81" s="26"/>
      <c r="G81" s="26"/>
      <c r="H81" s="26">
        <v>1114.02</v>
      </c>
      <c r="I81" s="26">
        <v>1676.85</v>
      </c>
      <c r="J81" s="26"/>
      <c r="K81" s="26"/>
      <c r="L81" s="26"/>
      <c r="M81" s="26"/>
      <c r="N81" s="26">
        <v>777.526</v>
      </c>
      <c r="O81" s="26"/>
      <c r="P81" s="233"/>
      <c r="Q81" s="106">
        <v>3568.3959999999997</v>
      </c>
      <c r="R81" s="4"/>
    </row>
    <row r="82" spans="1:18" ht="12.75">
      <c r="A82" s="115" t="s">
        <v>62</v>
      </c>
      <c r="B82" s="44">
        <v>42.09</v>
      </c>
      <c r="C82" s="44">
        <v>2.8</v>
      </c>
      <c r="D82" s="44">
        <v>13.2</v>
      </c>
      <c r="E82" s="44"/>
      <c r="F82" s="44"/>
      <c r="G82" s="44"/>
      <c r="H82" s="44">
        <v>58.09</v>
      </c>
      <c r="I82" s="44">
        <v>7502.25</v>
      </c>
      <c r="J82" s="44"/>
      <c r="K82" s="44"/>
      <c r="L82" s="44"/>
      <c r="M82" s="44"/>
      <c r="N82" s="44">
        <v>25.8</v>
      </c>
      <c r="O82" s="44"/>
      <c r="P82" s="241"/>
      <c r="Q82" s="114">
        <v>7586.14</v>
      </c>
      <c r="R82" s="4"/>
    </row>
    <row r="83" spans="1:18" ht="12.75">
      <c r="A83" s="115" t="s">
        <v>63</v>
      </c>
      <c r="B83" s="44">
        <v>445.3</v>
      </c>
      <c r="C83" s="44">
        <v>326.7</v>
      </c>
      <c r="D83" s="44">
        <v>3096.6</v>
      </c>
      <c r="E83" s="44">
        <v>257.57</v>
      </c>
      <c r="F83" s="44">
        <v>5307.9</v>
      </c>
      <c r="G83" s="44">
        <v>2543.57</v>
      </c>
      <c r="H83" s="44">
        <v>11977.64</v>
      </c>
      <c r="I83" s="44">
        <v>4412.1</v>
      </c>
      <c r="J83" s="44"/>
      <c r="K83" s="44">
        <v>44.1</v>
      </c>
      <c r="L83" s="44"/>
      <c r="M83" s="44"/>
      <c r="N83" s="44">
        <v>1077.064</v>
      </c>
      <c r="O83" s="44">
        <v>10</v>
      </c>
      <c r="P83" s="242">
        <v>324</v>
      </c>
      <c r="Q83" s="114">
        <v>17844.903999999995</v>
      </c>
      <c r="R83" s="4"/>
    </row>
    <row r="84" spans="1:18" ht="12.75">
      <c r="A84" s="115" t="s">
        <v>64</v>
      </c>
      <c r="B84" s="44">
        <v>445.3</v>
      </c>
      <c r="C84" s="44">
        <v>326.7</v>
      </c>
      <c r="D84" s="44">
        <v>3096.6</v>
      </c>
      <c r="E84" s="44">
        <v>257.57</v>
      </c>
      <c r="F84" s="44">
        <v>5307.9</v>
      </c>
      <c r="G84" s="44">
        <v>2543.57</v>
      </c>
      <c r="H84" s="44">
        <v>11977.64</v>
      </c>
      <c r="I84" s="44">
        <v>2608.2</v>
      </c>
      <c r="J84" s="44"/>
      <c r="K84" s="44">
        <v>44.1</v>
      </c>
      <c r="L84" s="44"/>
      <c r="M84" s="44"/>
      <c r="N84" s="44">
        <v>1042.836</v>
      </c>
      <c r="O84" s="44">
        <v>10</v>
      </c>
      <c r="P84" s="242">
        <v>324</v>
      </c>
      <c r="Q84" s="114">
        <v>16006.776</v>
      </c>
      <c r="R84" s="4"/>
    </row>
    <row r="85" spans="1:18" ht="12.75">
      <c r="A85" s="115" t="s">
        <v>65</v>
      </c>
      <c r="B85" s="44"/>
      <c r="C85" s="44"/>
      <c r="D85" s="44"/>
      <c r="E85" s="44"/>
      <c r="F85" s="44"/>
      <c r="G85" s="44"/>
      <c r="H85" s="44"/>
      <c r="I85" s="44">
        <v>1803.9</v>
      </c>
      <c r="J85" s="44"/>
      <c r="K85" s="44"/>
      <c r="L85" s="44"/>
      <c r="M85" s="44"/>
      <c r="N85" s="44">
        <v>34.227999999999994</v>
      </c>
      <c r="O85" s="44"/>
      <c r="P85" s="243"/>
      <c r="Q85" s="114">
        <v>1838.1280000000002</v>
      </c>
      <c r="R85" s="4"/>
    </row>
    <row r="86" spans="1:18" ht="13.5" thickBot="1">
      <c r="A86" s="97" t="s">
        <v>66</v>
      </c>
      <c r="B86" s="117"/>
      <c r="C86" s="117"/>
      <c r="D86" s="117"/>
      <c r="E86" s="117"/>
      <c r="F86" s="117"/>
      <c r="G86" s="117"/>
      <c r="H86" s="117"/>
      <c r="I86" s="117">
        <v>1226.4</v>
      </c>
      <c r="J86" s="117"/>
      <c r="K86" s="117"/>
      <c r="L86" s="117"/>
      <c r="M86" s="117"/>
      <c r="N86" s="117"/>
      <c r="O86" s="117"/>
      <c r="P86" s="244"/>
      <c r="Q86" s="118">
        <v>1226.4</v>
      </c>
      <c r="R86" s="4"/>
    </row>
    <row r="87" spans="1:19" ht="12.75">
      <c r="A87" s="90" t="s">
        <v>67</v>
      </c>
      <c r="B87" s="135">
        <v>627.8</v>
      </c>
      <c r="C87" s="135"/>
      <c r="D87" s="135">
        <v>17025.7</v>
      </c>
      <c r="E87" s="135"/>
      <c r="F87" s="135"/>
      <c r="G87" s="135">
        <v>0</v>
      </c>
      <c r="H87" s="135">
        <v>17653.5</v>
      </c>
      <c r="I87" s="135">
        <v>5495.6</v>
      </c>
      <c r="J87" s="135">
        <v>2528.1</v>
      </c>
      <c r="K87" s="135"/>
      <c r="L87" s="135">
        <v>18617.8</v>
      </c>
      <c r="M87" s="135">
        <v>57.9</v>
      </c>
      <c r="N87" s="135"/>
      <c r="O87" s="135"/>
      <c r="P87" s="148"/>
      <c r="Q87" s="132">
        <v>44352.9</v>
      </c>
      <c r="R87" s="4"/>
      <c r="S87" s="5"/>
    </row>
    <row r="88" spans="1:19" ht="13.5" thickBot="1">
      <c r="A88" s="97" t="s">
        <v>68</v>
      </c>
      <c r="B88" s="117">
        <v>181.6</v>
      </c>
      <c r="C88" s="117"/>
      <c r="D88" s="117">
        <v>4456.4</v>
      </c>
      <c r="E88" s="117"/>
      <c r="F88" s="117"/>
      <c r="G88" s="117">
        <v>0</v>
      </c>
      <c r="H88" s="117">
        <v>4638</v>
      </c>
      <c r="I88" s="117">
        <v>2036.3</v>
      </c>
      <c r="J88" s="117">
        <v>800</v>
      </c>
      <c r="K88" s="117"/>
      <c r="L88" s="117">
        <v>5003.3</v>
      </c>
      <c r="M88" s="117">
        <v>17.5</v>
      </c>
      <c r="N88" s="117"/>
      <c r="O88" s="117"/>
      <c r="P88" s="193"/>
      <c r="Q88" s="118">
        <v>12495.1</v>
      </c>
      <c r="R88" s="4"/>
      <c r="S88" s="5"/>
    </row>
    <row r="89" spans="1:19" ht="12.75">
      <c r="A89" s="90" t="s">
        <v>74</v>
      </c>
      <c r="B89" s="136">
        <v>352233</v>
      </c>
      <c r="C89" s="137" t="s">
        <v>215</v>
      </c>
      <c r="D89" s="137"/>
      <c r="E89" s="137"/>
      <c r="F89" s="137" t="s">
        <v>76</v>
      </c>
      <c r="G89" s="42"/>
      <c r="H89" s="137"/>
      <c r="I89" s="138" t="s">
        <v>149</v>
      </c>
      <c r="J89" s="138"/>
      <c r="K89" s="138"/>
      <c r="L89" s="139">
        <v>698.1792583854949</v>
      </c>
      <c r="M89" s="138" t="s">
        <v>78</v>
      </c>
      <c r="N89" s="138"/>
      <c r="O89" s="138"/>
      <c r="P89" s="245" t="s">
        <v>216</v>
      </c>
      <c r="Q89" s="246"/>
      <c r="R89" s="4"/>
      <c r="S89" s="5"/>
    </row>
    <row r="90" spans="1:19" ht="13.5" thickBot="1">
      <c r="A90" s="97" t="s">
        <v>79</v>
      </c>
      <c r="B90" s="141" t="s">
        <v>217</v>
      </c>
      <c r="C90" s="142" t="s">
        <v>218</v>
      </c>
      <c r="D90" s="142"/>
      <c r="E90" s="143" t="s">
        <v>219</v>
      </c>
      <c r="F90" s="142" t="s">
        <v>94</v>
      </c>
      <c r="G90" s="144" t="s">
        <v>95</v>
      </c>
      <c r="H90" s="145">
        <v>891.9693308727002</v>
      </c>
      <c r="I90" s="142" t="s">
        <v>153</v>
      </c>
      <c r="J90" s="142"/>
      <c r="K90" s="142"/>
      <c r="L90" s="145">
        <v>854.7211811038603</v>
      </c>
      <c r="M90" s="142" t="s">
        <v>83</v>
      </c>
      <c r="N90" s="142"/>
      <c r="O90" s="142"/>
      <c r="P90" s="143" t="s">
        <v>220</v>
      </c>
      <c r="Q90" s="247"/>
      <c r="R90" s="2"/>
      <c r="S90" s="5"/>
    </row>
  </sheetData>
  <sheetProtection/>
  <mergeCells count="4">
    <mergeCell ref="A1:S1"/>
    <mergeCell ref="A2:S2"/>
    <mergeCell ref="A47:Q47"/>
    <mergeCell ref="A48:Q48"/>
  </mergeCells>
  <printOptions/>
  <pageMargins left="0.75" right="0.75" top="1" bottom="1" header="0.5" footer="0.5"/>
  <pageSetup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5"/>
  <sheetViews>
    <sheetView zoomScale="25" zoomScaleNormal="25" zoomScalePageLayoutView="0" workbookViewId="0" topLeftCell="A1">
      <selection activeCell="A58" sqref="A58:Q105"/>
    </sheetView>
  </sheetViews>
  <sheetFormatPr defaultColWidth="9.140625" defaultRowHeight="12.75"/>
  <cols>
    <col min="1" max="1" width="29.140625" style="0" customWidth="1"/>
    <col min="2" max="2" width="9.28125" style="0" bestFit="1" customWidth="1"/>
    <col min="3" max="3" width="9.8515625" style="0" bestFit="1" customWidth="1"/>
    <col min="4" max="11" width="9.28125" style="0" bestFit="1" customWidth="1"/>
    <col min="12" max="12" width="9.8515625" style="0" bestFit="1" customWidth="1"/>
    <col min="13" max="13" width="9.28125" style="0" bestFit="1" customWidth="1"/>
  </cols>
  <sheetData>
    <row r="1" spans="1:17" ht="12.75">
      <c r="A1" s="568" t="s">
        <v>284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415"/>
    </row>
    <row r="2" spans="1:17" ht="12.75">
      <c r="A2" s="569" t="s">
        <v>285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415"/>
    </row>
    <row r="3" spans="1:17" ht="12.75">
      <c r="A3" s="263" t="s">
        <v>286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226</v>
      </c>
      <c r="H5" s="266" t="s">
        <v>10</v>
      </c>
      <c r="I5" s="266" t="s">
        <v>11</v>
      </c>
      <c r="J5" s="266" t="s">
        <v>227</v>
      </c>
      <c r="K5" s="266" t="s">
        <v>287</v>
      </c>
      <c r="L5" s="266" t="s">
        <v>14</v>
      </c>
      <c r="M5" s="266" t="s">
        <v>228</v>
      </c>
      <c r="N5" s="266" t="s">
        <v>16</v>
      </c>
      <c r="O5" s="266" t="s">
        <v>89</v>
      </c>
      <c r="P5" s="267" t="s">
        <v>17</v>
      </c>
      <c r="Q5" s="5"/>
    </row>
    <row r="6" spans="1:17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270">
        <v>3000</v>
      </c>
      <c r="H6" s="270">
        <v>2300</v>
      </c>
      <c r="I6" s="270"/>
      <c r="J6" s="270">
        <v>9100</v>
      </c>
      <c r="K6" s="270">
        <v>4200</v>
      </c>
      <c r="L6" s="270">
        <v>860</v>
      </c>
      <c r="M6" s="270">
        <v>8600</v>
      </c>
      <c r="N6" s="270">
        <v>860</v>
      </c>
      <c r="O6" s="270">
        <v>1000</v>
      </c>
      <c r="P6" s="271">
        <v>10000</v>
      </c>
      <c r="Q6" s="5"/>
    </row>
    <row r="7" spans="1:17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231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288</v>
      </c>
      <c r="P7" s="275" t="s">
        <v>233</v>
      </c>
      <c r="Q7" s="5"/>
    </row>
    <row r="8" spans="1:17" ht="13.5" thickTop="1">
      <c r="A8" s="268" t="s">
        <v>234</v>
      </c>
      <c r="B8" s="276">
        <v>3256</v>
      </c>
      <c r="C8" s="277">
        <v>35338</v>
      </c>
      <c r="D8" s="277">
        <v>624</v>
      </c>
      <c r="E8" s="277"/>
      <c r="F8" s="277"/>
      <c r="G8" s="277">
        <v>17711</v>
      </c>
      <c r="H8" s="277">
        <v>10987</v>
      </c>
      <c r="I8" s="277">
        <v>2563.876</v>
      </c>
      <c r="J8" s="277">
        <v>99</v>
      </c>
      <c r="K8" s="277"/>
      <c r="L8" s="277">
        <v>28950</v>
      </c>
      <c r="M8" s="277">
        <v>68</v>
      </c>
      <c r="N8" s="277"/>
      <c r="O8" s="277">
        <v>340</v>
      </c>
      <c r="P8" s="278">
        <v>13</v>
      </c>
      <c r="Q8" s="5"/>
    </row>
    <row r="9" spans="1:17" ht="12.75">
      <c r="A9" s="268" t="s">
        <v>235</v>
      </c>
      <c r="B9" s="279">
        <v>4503</v>
      </c>
      <c r="C9" s="280">
        <v>0</v>
      </c>
      <c r="D9" s="280"/>
      <c r="E9" s="280"/>
      <c r="F9" s="280"/>
      <c r="G9" s="280"/>
      <c r="H9" s="280"/>
      <c r="I9" s="280">
        <v>23181.1012</v>
      </c>
      <c r="J9" s="280">
        <v>1141</v>
      </c>
      <c r="K9" s="280"/>
      <c r="L9" s="280"/>
      <c r="M9" s="280"/>
      <c r="N9" s="280">
        <v>381</v>
      </c>
      <c r="O9" s="280"/>
      <c r="P9" s="281"/>
      <c r="Q9" s="5"/>
    </row>
    <row r="10" spans="1:17" ht="12.75">
      <c r="A10" s="268" t="s">
        <v>236</v>
      </c>
      <c r="B10" s="279" t="s">
        <v>237</v>
      </c>
      <c r="C10" s="280" t="s">
        <v>237</v>
      </c>
      <c r="D10" s="280"/>
      <c r="E10" s="280"/>
      <c r="F10" s="280"/>
      <c r="G10" s="280"/>
      <c r="H10" s="280"/>
      <c r="I10" s="280">
        <v>4212.151</v>
      </c>
      <c r="J10" s="280"/>
      <c r="K10" s="280"/>
      <c r="L10" s="280"/>
      <c r="M10" s="280"/>
      <c r="N10" s="280">
        <v>0</v>
      </c>
      <c r="O10" s="280"/>
      <c r="P10" s="281"/>
      <c r="Q10" s="5"/>
    </row>
    <row r="11" spans="1:17" ht="12.75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>
        <v>682.595</v>
      </c>
      <c r="J11" s="280"/>
      <c r="K11" s="280"/>
      <c r="L11" s="280"/>
      <c r="M11" s="280"/>
      <c r="N11" s="280"/>
      <c r="O11" s="280"/>
      <c r="P11" s="281"/>
      <c r="Q11" s="5"/>
    </row>
    <row r="12" spans="1:17" ht="12.75">
      <c r="A12" s="268" t="s">
        <v>239</v>
      </c>
      <c r="B12" s="279">
        <v>-234</v>
      </c>
      <c r="C12" s="280">
        <v>-2258</v>
      </c>
      <c r="D12" s="280">
        <v>0</v>
      </c>
      <c r="E12" s="280">
        <v>37</v>
      </c>
      <c r="F12" s="280">
        <v>-1</v>
      </c>
      <c r="G12" s="280"/>
      <c r="H12" s="280"/>
      <c r="I12" s="280">
        <v>-142.586</v>
      </c>
      <c r="J12" s="280">
        <v>-15</v>
      </c>
      <c r="K12" s="280"/>
      <c r="L12" s="280"/>
      <c r="M12" s="280"/>
      <c r="N12" s="280"/>
      <c r="O12" s="280"/>
      <c r="P12" s="281"/>
      <c r="Q12" s="5"/>
    </row>
    <row r="13" spans="1:17" ht="12.75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>
        <v>369.8</v>
      </c>
      <c r="J13" s="280"/>
      <c r="K13" s="280"/>
      <c r="L13" s="280"/>
      <c r="M13" s="280"/>
      <c r="N13" s="280"/>
      <c r="O13" s="280"/>
      <c r="P13" s="281"/>
      <c r="Q13" s="5"/>
    </row>
    <row r="14" spans="1:17" ht="12.75">
      <c r="A14" s="282" t="s">
        <v>41</v>
      </c>
      <c r="B14" s="283">
        <v>7525</v>
      </c>
      <c r="C14" s="284">
        <v>33080</v>
      </c>
      <c r="D14" s="284">
        <v>624</v>
      </c>
      <c r="E14" s="284">
        <v>37</v>
      </c>
      <c r="F14" s="284">
        <v>-1</v>
      </c>
      <c r="G14" s="284">
        <v>17711</v>
      </c>
      <c r="H14" s="284">
        <v>10987</v>
      </c>
      <c r="I14" s="284">
        <v>21077.445200000002</v>
      </c>
      <c r="J14" s="284">
        <v>1225</v>
      </c>
      <c r="K14" s="284"/>
      <c r="L14" s="284">
        <v>28950</v>
      </c>
      <c r="M14" s="284">
        <v>68</v>
      </c>
      <c r="N14" s="284">
        <v>381</v>
      </c>
      <c r="O14" s="284">
        <v>340</v>
      </c>
      <c r="P14" s="285">
        <v>13</v>
      </c>
      <c r="Q14" s="5"/>
    </row>
    <row r="15" spans="1:17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>
        <v>224.514</v>
      </c>
      <c r="J15" s="280"/>
      <c r="K15" s="280"/>
      <c r="L15" s="280"/>
      <c r="M15" s="280"/>
      <c r="N15" s="280"/>
      <c r="O15" s="280"/>
      <c r="P15" s="281"/>
      <c r="Q15" s="5"/>
    </row>
    <row r="16" spans="1:17" ht="14.25" thickBot="1" thickTop="1">
      <c r="A16" s="287" t="s">
        <v>43</v>
      </c>
      <c r="B16" s="288">
        <v>7525</v>
      </c>
      <c r="C16" s="289">
        <v>33080</v>
      </c>
      <c r="D16" s="289">
        <v>624</v>
      </c>
      <c r="E16" s="289">
        <v>37</v>
      </c>
      <c r="F16" s="289">
        <v>-1</v>
      </c>
      <c r="G16" s="289">
        <v>17711</v>
      </c>
      <c r="H16" s="289">
        <v>10987</v>
      </c>
      <c r="I16" s="289">
        <v>21301.9592</v>
      </c>
      <c r="J16" s="289">
        <v>1225</v>
      </c>
      <c r="K16" s="289"/>
      <c r="L16" s="289">
        <v>28950</v>
      </c>
      <c r="M16" s="289">
        <v>68</v>
      </c>
      <c r="N16" s="289">
        <v>381</v>
      </c>
      <c r="O16" s="289">
        <v>340</v>
      </c>
      <c r="P16" s="290">
        <v>13</v>
      </c>
      <c r="Q16" s="5"/>
    </row>
    <row r="17" spans="1:17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5"/>
    </row>
    <row r="18" spans="1:17" ht="13.5" thickTop="1">
      <c r="A18" s="293" t="s">
        <v>44</v>
      </c>
      <c r="B18" s="294">
        <v>-5268</v>
      </c>
      <c r="C18" s="295">
        <v>-16287</v>
      </c>
      <c r="D18" s="295">
        <v>-2</v>
      </c>
      <c r="E18" s="295">
        <v>3408</v>
      </c>
      <c r="F18" s="295">
        <v>45</v>
      </c>
      <c r="G18" s="295" t="s">
        <v>237</v>
      </c>
      <c r="H18" s="295" t="s">
        <v>237</v>
      </c>
      <c r="I18" s="295">
        <v>-3160.7781999999997</v>
      </c>
      <c r="J18" s="295">
        <v>-1018</v>
      </c>
      <c r="K18" s="295">
        <v>105</v>
      </c>
      <c r="L18" s="295">
        <v>-28950</v>
      </c>
      <c r="M18" s="295">
        <v>-68</v>
      </c>
      <c r="N18" s="295">
        <v>38437</v>
      </c>
      <c r="O18" s="295" t="s">
        <v>237</v>
      </c>
      <c r="P18" s="296" t="s">
        <v>237</v>
      </c>
      <c r="Q18" s="5"/>
    </row>
    <row r="19" spans="1:17" ht="12.75">
      <c r="A19" s="286" t="s">
        <v>241</v>
      </c>
      <c r="B19" s="279">
        <v>-311</v>
      </c>
      <c r="C19" s="280">
        <v>-16062</v>
      </c>
      <c r="D19" s="280"/>
      <c r="E19" s="280"/>
      <c r="F19" s="280"/>
      <c r="G19" s="280"/>
      <c r="H19" s="280"/>
      <c r="I19" s="280">
        <v>-981.561</v>
      </c>
      <c r="J19" s="280">
        <v>-1017</v>
      </c>
      <c r="K19" s="280"/>
      <c r="L19" s="280">
        <v>-28950</v>
      </c>
      <c r="M19" s="280">
        <v>-68</v>
      </c>
      <c r="N19" s="280">
        <v>48049</v>
      </c>
      <c r="O19" s="280"/>
      <c r="P19" s="281"/>
      <c r="Q19" s="5"/>
    </row>
    <row r="20" spans="1:17" ht="12.75">
      <c r="A20" s="286" t="s">
        <v>289</v>
      </c>
      <c r="B20" s="279">
        <v>-160</v>
      </c>
      <c r="C20" s="280"/>
      <c r="D20" s="280"/>
      <c r="E20" s="280">
        <v>102</v>
      </c>
      <c r="F20" s="280"/>
      <c r="G20" s="280"/>
      <c r="H20" s="280"/>
      <c r="I20" s="280">
        <v>-40.818</v>
      </c>
      <c r="J20" s="280"/>
      <c r="K20" s="280">
        <v>105</v>
      </c>
      <c r="L20" s="280"/>
      <c r="M20" s="280"/>
      <c r="N20" s="280"/>
      <c r="O20" s="280"/>
      <c r="P20" s="281"/>
      <c r="Q20" s="5"/>
    </row>
    <row r="21" spans="1:17" ht="12.75">
      <c r="A21" s="286" t="s">
        <v>242</v>
      </c>
      <c r="B21" s="279">
        <v>-4524</v>
      </c>
      <c r="C21" s="280" t="s">
        <v>237</v>
      </c>
      <c r="D21" s="280"/>
      <c r="E21" s="280">
        <v>3362</v>
      </c>
      <c r="F21" s="280"/>
      <c r="G21" s="280"/>
      <c r="H21" s="280"/>
      <c r="I21" s="280" t="s">
        <v>237</v>
      </c>
      <c r="J21" s="280"/>
      <c r="K21" s="280"/>
      <c r="L21" s="280"/>
      <c r="M21" s="280"/>
      <c r="N21" s="280"/>
      <c r="O21" s="280"/>
      <c r="P21" s="281"/>
      <c r="Q21" s="5"/>
    </row>
    <row r="22" spans="1:17" ht="12.75">
      <c r="A22" s="286" t="s">
        <v>6</v>
      </c>
      <c r="B22" s="279" t="s">
        <v>237</v>
      </c>
      <c r="C22" s="280">
        <v>-29</v>
      </c>
      <c r="D22" s="280"/>
      <c r="E22" s="280">
        <v>-18</v>
      </c>
      <c r="F22" s="280">
        <v>45</v>
      </c>
      <c r="G22" s="280"/>
      <c r="H22" s="280"/>
      <c r="I22" s="280">
        <v>-4</v>
      </c>
      <c r="J22" s="280"/>
      <c r="K22" s="280"/>
      <c r="L22" s="280"/>
      <c r="M22" s="280"/>
      <c r="N22" s="280"/>
      <c r="O22" s="280"/>
      <c r="P22" s="281"/>
      <c r="Q22" s="5"/>
    </row>
    <row r="23" spans="1:17" ht="12.75">
      <c r="A23" s="286" t="s">
        <v>243</v>
      </c>
      <c r="B23" s="279" t="s">
        <v>237</v>
      </c>
      <c r="C23" s="280" t="s">
        <v>244</v>
      </c>
      <c r="D23" s="280"/>
      <c r="E23" s="280"/>
      <c r="F23" s="280"/>
      <c r="G23" s="280"/>
      <c r="H23" s="280"/>
      <c r="I23" s="280">
        <v>-1268.391</v>
      </c>
      <c r="J23" s="280"/>
      <c r="K23" s="280"/>
      <c r="L23" s="280"/>
      <c r="M23" s="280"/>
      <c r="N23" s="280">
        <v>-903</v>
      </c>
      <c r="O23" s="280"/>
      <c r="P23" s="281"/>
      <c r="Q23" s="5"/>
    </row>
    <row r="24" spans="1:17" ht="13.5" thickBot="1">
      <c r="A24" s="286" t="s">
        <v>50</v>
      </c>
      <c r="B24" s="279">
        <v>-273</v>
      </c>
      <c r="C24" s="280">
        <v>-196</v>
      </c>
      <c r="D24" s="280">
        <v>-2</v>
      </c>
      <c r="E24" s="280">
        <v>-38</v>
      </c>
      <c r="F24" s="280"/>
      <c r="G24" s="280"/>
      <c r="H24" s="280"/>
      <c r="I24" s="280">
        <v>-866.0082</v>
      </c>
      <c r="J24" s="280">
        <v>-1</v>
      </c>
      <c r="K24" s="280"/>
      <c r="L24" s="280"/>
      <c r="M24" s="280"/>
      <c r="N24" s="280">
        <v>-8709</v>
      </c>
      <c r="O24" s="280"/>
      <c r="P24" s="281"/>
      <c r="Q24" s="5"/>
    </row>
    <row r="25" spans="1:17" ht="14.25" thickBot="1" thickTop="1">
      <c r="A25" s="287" t="s">
        <v>245</v>
      </c>
      <c r="B25" s="288">
        <v>2257</v>
      </c>
      <c r="C25" s="289">
        <v>16793</v>
      </c>
      <c r="D25" s="289">
        <v>622</v>
      </c>
      <c r="E25" s="289">
        <v>3445</v>
      </c>
      <c r="F25" s="289">
        <v>44</v>
      </c>
      <c r="G25" s="289">
        <v>17711</v>
      </c>
      <c r="H25" s="289">
        <v>10987</v>
      </c>
      <c r="I25" s="289">
        <v>18141.181</v>
      </c>
      <c r="J25" s="289">
        <v>207</v>
      </c>
      <c r="K25" s="289">
        <v>105</v>
      </c>
      <c r="L25" s="289" t="s">
        <v>237</v>
      </c>
      <c r="M25" s="289" t="s">
        <v>237</v>
      </c>
      <c r="N25" s="289">
        <v>38818</v>
      </c>
      <c r="O25" s="289">
        <v>340</v>
      </c>
      <c r="P25" s="297">
        <v>13</v>
      </c>
      <c r="Q25" s="5"/>
    </row>
    <row r="26" spans="1:17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5"/>
    </row>
    <row r="27" spans="1:17" ht="14.25" thickBot="1" thickTop="1">
      <c r="A27" s="287" t="s">
        <v>52</v>
      </c>
      <c r="B27" s="288">
        <v>2257</v>
      </c>
      <c r="C27" s="288">
        <v>16793</v>
      </c>
      <c r="D27" s="289">
        <v>622</v>
      </c>
      <c r="E27" s="289">
        <v>3445</v>
      </c>
      <c r="F27" s="289">
        <v>44</v>
      </c>
      <c r="G27" s="289">
        <v>17711</v>
      </c>
      <c r="H27" s="289">
        <v>10987</v>
      </c>
      <c r="I27" s="289">
        <v>18141.180999999997</v>
      </c>
      <c r="J27" s="289">
        <v>207</v>
      </c>
      <c r="K27" s="289">
        <v>105</v>
      </c>
      <c r="L27" s="289" t="s">
        <v>237</v>
      </c>
      <c r="M27" s="289" t="s">
        <v>237</v>
      </c>
      <c r="N27" s="289">
        <v>38818</v>
      </c>
      <c r="O27" s="289">
        <v>340</v>
      </c>
      <c r="P27" s="290">
        <v>13</v>
      </c>
      <c r="Q27" s="5"/>
    </row>
    <row r="28" spans="1:17" ht="13.5" thickTop="1">
      <c r="A28" s="299" t="s">
        <v>53</v>
      </c>
      <c r="B28" s="301">
        <v>939</v>
      </c>
      <c r="C28" s="301">
        <v>7617</v>
      </c>
      <c r="D28" s="301">
        <v>18</v>
      </c>
      <c r="E28" s="301">
        <v>3128</v>
      </c>
      <c r="F28" s="301">
        <v>0</v>
      </c>
      <c r="G28" s="301" t="s">
        <v>237</v>
      </c>
      <c r="H28" s="301" t="s">
        <v>237</v>
      </c>
      <c r="I28" s="301">
        <v>5155.061</v>
      </c>
      <c r="J28" s="301">
        <v>206</v>
      </c>
      <c r="K28" s="301"/>
      <c r="L28" s="301" t="s">
        <v>237</v>
      </c>
      <c r="M28" s="301" t="s">
        <v>237</v>
      </c>
      <c r="N28" s="301">
        <v>24355</v>
      </c>
      <c r="O28" s="301">
        <v>0</v>
      </c>
      <c r="P28" s="379">
        <v>2</v>
      </c>
      <c r="Q28" s="5"/>
    </row>
    <row r="29" spans="1:17" ht="12.75">
      <c r="A29" s="286" t="s">
        <v>246</v>
      </c>
      <c r="B29" s="279" t="s">
        <v>237</v>
      </c>
      <c r="C29" s="280" t="s">
        <v>237</v>
      </c>
      <c r="D29" s="280"/>
      <c r="E29" s="280">
        <v>2950</v>
      </c>
      <c r="F29" s="280"/>
      <c r="G29" s="280"/>
      <c r="H29" s="280"/>
      <c r="I29" s="280">
        <v>498.854</v>
      </c>
      <c r="J29" s="280"/>
      <c r="K29" s="280"/>
      <c r="L29" s="280"/>
      <c r="M29" s="280"/>
      <c r="N29" s="280">
        <v>3825</v>
      </c>
      <c r="O29" s="280"/>
      <c r="P29" s="281"/>
      <c r="Q29" s="5"/>
    </row>
    <row r="30" spans="1:17" ht="12.75">
      <c r="A30" s="286" t="s">
        <v>55</v>
      </c>
      <c r="B30" s="279">
        <v>242</v>
      </c>
      <c r="C30" s="280">
        <v>419</v>
      </c>
      <c r="D30" s="280"/>
      <c r="E30" s="280">
        <v>0</v>
      </c>
      <c r="F30" s="280"/>
      <c r="G30" s="280"/>
      <c r="H30" s="280"/>
      <c r="I30" s="280">
        <v>652</v>
      </c>
      <c r="J30" s="280"/>
      <c r="K30" s="280"/>
      <c r="L30" s="280"/>
      <c r="M30" s="280"/>
      <c r="N30" s="280">
        <v>3670</v>
      </c>
      <c r="O30" s="280"/>
      <c r="P30" s="281"/>
      <c r="Q30" s="5"/>
    </row>
    <row r="31" spans="1:17" ht="12.75">
      <c r="A31" s="286" t="s">
        <v>56</v>
      </c>
      <c r="B31" s="279" t="s">
        <v>237</v>
      </c>
      <c r="C31" s="280" t="s">
        <v>237</v>
      </c>
      <c r="D31" s="280"/>
      <c r="E31" s="280"/>
      <c r="F31" s="280"/>
      <c r="G31" s="280"/>
      <c r="H31" s="280"/>
      <c r="I31" s="280">
        <v>1426</v>
      </c>
      <c r="J31" s="280"/>
      <c r="K31" s="280"/>
      <c r="L31" s="280"/>
      <c r="M31" s="280"/>
      <c r="N31" s="280"/>
      <c r="O31" s="280"/>
      <c r="P31" s="281"/>
      <c r="Q31" s="5"/>
    </row>
    <row r="32" spans="1:17" ht="12.75">
      <c r="A32" s="286" t="s">
        <v>57</v>
      </c>
      <c r="B32" s="279" t="s">
        <v>237</v>
      </c>
      <c r="C32" s="280">
        <v>427</v>
      </c>
      <c r="D32" s="280"/>
      <c r="E32" s="280"/>
      <c r="F32" s="280"/>
      <c r="G32" s="280"/>
      <c r="H32" s="280"/>
      <c r="I32" s="280">
        <v>200.048</v>
      </c>
      <c r="J32" s="280">
        <v>149</v>
      </c>
      <c r="K32" s="280"/>
      <c r="L32" s="280"/>
      <c r="M32" s="280"/>
      <c r="N32" s="280">
        <v>973</v>
      </c>
      <c r="O32" s="280"/>
      <c r="P32" s="281"/>
      <c r="Q32" s="5"/>
    </row>
    <row r="33" spans="1:17" ht="12.75">
      <c r="A33" s="286" t="s">
        <v>58</v>
      </c>
      <c r="B33" s="279">
        <v>514</v>
      </c>
      <c r="C33" s="280">
        <v>2300</v>
      </c>
      <c r="D33" s="280"/>
      <c r="E33" s="280"/>
      <c r="F33" s="280"/>
      <c r="G33" s="280"/>
      <c r="H33" s="280"/>
      <c r="I33" s="280">
        <v>554.917</v>
      </c>
      <c r="J33" s="280"/>
      <c r="K33" s="280"/>
      <c r="L33" s="280"/>
      <c r="M33" s="280"/>
      <c r="N33" s="280">
        <v>3586</v>
      </c>
      <c r="O33" s="280"/>
      <c r="P33" s="281"/>
      <c r="Q33" s="5"/>
    </row>
    <row r="34" spans="1:17" ht="12.75">
      <c r="A34" s="286" t="s">
        <v>59</v>
      </c>
      <c r="B34" s="279">
        <v>17</v>
      </c>
      <c r="C34" s="280">
        <v>899</v>
      </c>
      <c r="D34" s="280"/>
      <c r="E34" s="280"/>
      <c r="F34" s="280"/>
      <c r="G34" s="280"/>
      <c r="H34" s="280"/>
      <c r="I34" s="280">
        <v>102.414</v>
      </c>
      <c r="J34" s="280"/>
      <c r="K34" s="280"/>
      <c r="L34" s="280"/>
      <c r="M34" s="280"/>
      <c r="N34" s="280">
        <v>394</v>
      </c>
      <c r="O34" s="280"/>
      <c r="P34" s="281"/>
      <c r="Q34" s="5"/>
    </row>
    <row r="35" spans="1:17" ht="12.75">
      <c r="A35" s="286" t="s">
        <v>60</v>
      </c>
      <c r="B35" s="279">
        <v>4</v>
      </c>
      <c r="C35" s="280">
        <v>0</v>
      </c>
      <c r="D35" s="280"/>
      <c r="E35" s="280"/>
      <c r="F35" s="280"/>
      <c r="G35" s="280"/>
      <c r="H35" s="280"/>
      <c r="I35" s="280">
        <v>243</v>
      </c>
      <c r="J35" s="280"/>
      <c r="K35" s="280"/>
      <c r="L35" s="280"/>
      <c r="M35" s="280"/>
      <c r="N35" s="280">
        <v>2376</v>
      </c>
      <c r="O35" s="280"/>
      <c r="P35" s="281"/>
      <c r="Q35" s="5"/>
    </row>
    <row r="36" spans="1:17" ht="12.75">
      <c r="A36" s="286" t="s">
        <v>61</v>
      </c>
      <c r="B36" s="279">
        <v>162</v>
      </c>
      <c r="C36" s="280">
        <v>3572</v>
      </c>
      <c r="D36" s="280">
        <v>18</v>
      </c>
      <c r="E36" s="280">
        <v>178</v>
      </c>
      <c r="F36" s="280"/>
      <c r="G36" s="280"/>
      <c r="H36" s="280"/>
      <c r="I36" s="280">
        <v>1477.828</v>
      </c>
      <c r="J36" s="280">
        <v>57</v>
      </c>
      <c r="K36" s="280"/>
      <c r="L36" s="280"/>
      <c r="M36" s="280"/>
      <c r="N36" s="280">
        <v>9531</v>
      </c>
      <c r="O36" s="280" t="s">
        <v>237</v>
      </c>
      <c r="P36" s="281">
        <v>2</v>
      </c>
      <c r="Q36" s="5"/>
    </row>
    <row r="37" spans="1:17" ht="12.75">
      <c r="A37" s="282" t="s">
        <v>62</v>
      </c>
      <c r="B37" s="303">
        <v>58</v>
      </c>
      <c r="C37" s="304">
        <v>16</v>
      </c>
      <c r="D37" s="304">
        <v>0</v>
      </c>
      <c r="E37" s="304">
        <v>0</v>
      </c>
      <c r="F37" s="304" t="s">
        <v>237</v>
      </c>
      <c r="G37" s="304" t="s">
        <v>237</v>
      </c>
      <c r="H37" s="304" t="s">
        <v>237</v>
      </c>
      <c r="I37" s="304">
        <v>7706.349</v>
      </c>
      <c r="J37" s="304"/>
      <c r="K37" s="304"/>
      <c r="L37" s="304" t="s">
        <v>237</v>
      </c>
      <c r="M37" s="304" t="s">
        <v>237</v>
      </c>
      <c r="N37" s="304">
        <v>354</v>
      </c>
      <c r="O37" s="304" t="s">
        <v>237</v>
      </c>
      <c r="P37" s="305" t="s">
        <v>237</v>
      </c>
      <c r="Q37" s="5"/>
    </row>
    <row r="38" spans="1:17" ht="12.75">
      <c r="A38" s="286" t="s">
        <v>247</v>
      </c>
      <c r="B38" s="279">
        <v>58</v>
      </c>
      <c r="C38" s="280">
        <v>16</v>
      </c>
      <c r="D38" s="280"/>
      <c r="E38" s="280"/>
      <c r="F38" s="280"/>
      <c r="G38" s="280"/>
      <c r="H38" s="280"/>
      <c r="I38" s="280">
        <v>156</v>
      </c>
      <c r="J38" s="280" t="s">
        <v>237</v>
      </c>
      <c r="K38" s="280"/>
      <c r="L38" s="280"/>
      <c r="M38" s="280"/>
      <c r="N38" s="280">
        <v>354</v>
      </c>
      <c r="O38" s="280"/>
      <c r="P38" s="281"/>
      <c r="Q38" s="5"/>
    </row>
    <row r="39" spans="1:17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>
        <v>167.878</v>
      </c>
      <c r="J39" s="280"/>
      <c r="K39" s="280"/>
      <c r="L39" s="280"/>
      <c r="M39" s="280"/>
      <c r="N39" s="280"/>
      <c r="O39" s="280"/>
      <c r="P39" s="281"/>
      <c r="Q39" s="5"/>
    </row>
    <row r="40" spans="1:17" ht="12.75">
      <c r="A40" s="286" t="s">
        <v>249</v>
      </c>
      <c r="B40" s="279" t="s">
        <v>237</v>
      </c>
      <c r="C40" s="280" t="s">
        <v>237</v>
      </c>
      <c r="D40" s="280"/>
      <c r="E40" s="280"/>
      <c r="F40" s="280"/>
      <c r="G40" s="280"/>
      <c r="H40" s="280"/>
      <c r="I40" s="280">
        <v>373.198</v>
      </c>
      <c r="J40" s="280"/>
      <c r="K40" s="280"/>
      <c r="L40" s="280"/>
      <c r="M40" s="280"/>
      <c r="N40" s="280"/>
      <c r="O40" s="280"/>
      <c r="P40" s="281"/>
      <c r="Q40" s="5"/>
    </row>
    <row r="41" spans="1:17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>
        <v>7009.273</v>
      </c>
      <c r="J41" s="280"/>
      <c r="K41" s="280"/>
      <c r="L41" s="280"/>
      <c r="M41" s="280"/>
      <c r="N41" s="280"/>
      <c r="O41" s="280"/>
      <c r="P41" s="281"/>
      <c r="Q41" s="5"/>
    </row>
    <row r="42" spans="1:17" ht="12.75">
      <c r="A42" s="306" t="s">
        <v>63</v>
      </c>
      <c r="B42" s="307">
        <v>1260</v>
      </c>
      <c r="C42" s="308">
        <v>9160</v>
      </c>
      <c r="D42" s="308">
        <v>604</v>
      </c>
      <c r="E42" s="308">
        <v>317</v>
      </c>
      <c r="F42" s="308">
        <v>44</v>
      </c>
      <c r="G42" s="308">
        <v>17711</v>
      </c>
      <c r="H42" s="308">
        <v>10987</v>
      </c>
      <c r="I42" s="308">
        <v>4249.669</v>
      </c>
      <c r="J42" s="308">
        <v>1</v>
      </c>
      <c r="K42" s="308">
        <v>105</v>
      </c>
      <c r="L42" s="308"/>
      <c r="M42" s="308"/>
      <c r="N42" s="308">
        <v>14109</v>
      </c>
      <c r="O42" s="308">
        <v>340</v>
      </c>
      <c r="P42" s="380">
        <v>11</v>
      </c>
      <c r="Q42" s="5"/>
    </row>
    <row r="43" spans="1:17" ht="12.75">
      <c r="A43" s="282" t="s">
        <v>64</v>
      </c>
      <c r="B43" s="303">
        <v>1260</v>
      </c>
      <c r="C43" s="304">
        <v>9160</v>
      </c>
      <c r="D43" s="304">
        <v>604</v>
      </c>
      <c r="E43" s="304">
        <v>317</v>
      </c>
      <c r="F43" s="304">
        <v>44</v>
      </c>
      <c r="G43" s="304">
        <v>17711</v>
      </c>
      <c r="H43" s="304">
        <v>10987</v>
      </c>
      <c r="I43" s="304">
        <v>2518.355</v>
      </c>
      <c r="J43" s="304">
        <v>1</v>
      </c>
      <c r="K43" s="304">
        <v>105</v>
      </c>
      <c r="L43" s="304"/>
      <c r="M43" s="304"/>
      <c r="N43" s="304">
        <v>13684</v>
      </c>
      <c r="O43" s="304">
        <v>340</v>
      </c>
      <c r="P43" s="305">
        <v>11</v>
      </c>
      <c r="Q43" s="5"/>
    </row>
    <row r="44" spans="1:17" ht="12.75">
      <c r="A44" s="282" t="s">
        <v>65</v>
      </c>
      <c r="B44" s="303" t="s">
        <v>237</v>
      </c>
      <c r="C44" s="277" t="s">
        <v>237</v>
      </c>
      <c r="D44" s="304"/>
      <c r="E44" s="304">
        <v>0</v>
      </c>
      <c r="F44" s="304"/>
      <c r="G44" s="304"/>
      <c r="H44" s="304"/>
      <c r="I44" s="304">
        <v>1731.314</v>
      </c>
      <c r="J44" s="304"/>
      <c r="K44" s="304"/>
      <c r="L44" s="304"/>
      <c r="M44" s="304"/>
      <c r="N44" s="304">
        <v>425</v>
      </c>
      <c r="O44" s="304"/>
      <c r="P44" s="305"/>
      <c r="Q44" s="5"/>
    </row>
    <row r="45" spans="1:17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277">
        <v>1030.102</v>
      </c>
      <c r="J45" s="304"/>
      <c r="K45" s="304"/>
      <c r="L45" s="304"/>
      <c r="M45" s="304"/>
      <c r="N45" s="304"/>
      <c r="O45" s="304"/>
      <c r="P45" s="305"/>
      <c r="Q45" s="5"/>
    </row>
    <row r="46" spans="1:17" ht="13.5" thickTop="1">
      <c r="A46" s="310" t="s">
        <v>251</v>
      </c>
      <c r="B46" s="311">
        <v>345.3</v>
      </c>
      <c r="C46" s="312">
        <v>12141.3</v>
      </c>
      <c r="D46" s="312"/>
      <c r="E46" s="312"/>
      <c r="F46" s="312"/>
      <c r="G46" s="312"/>
      <c r="H46" s="312"/>
      <c r="I46" s="312">
        <v>3304.7</v>
      </c>
      <c r="J46" s="312">
        <v>3239.5</v>
      </c>
      <c r="K46" s="312"/>
      <c r="L46" s="312">
        <v>28949.6</v>
      </c>
      <c r="M46" s="312">
        <v>68.4</v>
      </c>
      <c r="N46" s="312">
        <v>48048.8</v>
      </c>
      <c r="O46" s="313"/>
      <c r="P46" s="314" t="s">
        <v>237</v>
      </c>
      <c r="Q46" s="539"/>
    </row>
    <row r="47" spans="1:17" ht="13.5" thickBot="1">
      <c r="A47" s="272" t="s">
        <v>252</v>
      </c>
      <c r="B47" s="315">
        <v>181.6</v>
      </c>
      <c r="C47" s="316">
        <v>4456.4</v>
      </c>
      <c r="D47" s="316"/>
      <c r="E47" s="316"/>
      <c r="F47" s="316"/>
      <c r="G47" s="316"/>
      <c r="H47" s="316"/>
      <c r="I47" s="316">
        <v>2091.6</v>
      </c>
      <c r="J47" s="316">
        <v>1555.2</v>
      </c>
      <c r="K47" s="316"/>
      <c r="L47" s="316">
        <v>6218.3</v>
      </c>
      <c r="M47" s="316">
        <v>17.5</v>
      </c>
      <c r="N47" s="316">
        <v>14520.6</v>
      </c>
      <c r="O47" s="317"/>
      <c r="P47" s="318" t="s">
        <v>237</v>
      </c>
      <c r="Q47" s="539"/>
    </row>
    <row r="48" spans="1:17" ht="13.5" thickTop="1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</row>
    <row r="49" spans="1:17" ht="12.7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</row>
    <row r="50" spans="1:17" ht="12.7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</row>
    <row r="51" spans="1:17" ht="12.7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</row>
    <row r="52" spans="1:17" ht="12.7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</row>
    <row r="53" spans="1:17" ht="12.75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</row>
    <row r="54" spans="1:17" ht="12.75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</row>
    <row r="57" spans="8:9" ht="12.75">
      <c r="H57" s="540"/>
      <c r="I57" s="540"/>
    </row>
    <row r="58" spans="1:17" ht="12.75">
      <c r="A58" s="570" t="str">
        <f>A1</f>
        <v>1988 YILI GENEL ENERJİ DENGESİ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</row>
    <row r="59" spans="1:17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</row>
    <row r="60" spans="1:17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3.5" thickTop="1">
      <c r="A62" s="321"/>
      <c r="B62" s="322"/>
      <c r="C62" s="322"/>
      <c r="D62" s="322"/>
      <c r="E62" s="322" t="s">
        <v>70</v>
      </c>
      <c r="F62" s="322"/>
      <c r="G62" s="322" t="s">
        <v>253</v>
      </c>
      <c r="H62" s="322" t="s">
        <v>254</v>
      </c>
      <c r="I62" s="322" t="s">
        <v>237</v>
      </c>
      <c r="J62" s="322"/>
      <c r="K62" s="322" t="s">
        <v>290</v>
      </c>
      <c r="L62" s="322"/>
      <c r="M62" s="322" t="s">
        <v>255</v>
      </c>
      <c r="N62" s="322"/>
      <c r="O62" s="322" t="s">
        <v>255</v>
      </c>
      <c r="P62" s="322"/>
      <c r="Q62" s="323"/>
    </row>
    <row r="63" spans="1:17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226</v>
      </c>
      <c r="G63" s="325" t="s">
        <v>257</v>
      </c>
      <c r="H63" s="325" t="s">
        <v>258</v>
      </c>
      <c r="I63" s="325" t="s">
        <v>11</v>
      </c>
      <c r="J63" s="325" t="s">
        <v>88</v>
      </c>
      <c r="K63" s="325" t="s">
        <v>291</v>
      </c>
      <c r="L63" s="325" t="s">
        <v>14</v>
      </c>
      <c r="M63" s="325" t="s">
        <v>259</v>
      </c>
      <c r="N63" s="325" t="s">
        <v>16</v>
      </c>
      <c r="O63" s="325" t="s">
        <v>260</v>
      </c>
      <c r="P63" s="325" t="s">
        <v>17</v>
      </c>
      <c r="Q63" s="326" t="s">
        <v>71</v>
      </c>
    </row>
    <row r="64" spans="1:17" ht="13.5" thickTop="1">
      <c r="A64" s="327" t="s">
        <v>234</v>
      </c>
      <c r="B64" s="328">
        <v>2211.6</v>
      </c>
      <c r="C64" s="328">
        <v>8603.25</v>
      </c>
      <c r="D64" s="328">
        <v>268.32</v>
      </c>
      <c r="E64" s="328"/>
      <c r="F64" s="328">
        <v>5313.3</v>
      </c>
      <c r="G64" s="328">
        <v>2527.01</v>
      </c>
      <c r="H64" s="328">
        <v>18923.48</v>
      </c>
      <c r="I64" s="328">
        <v>2692.0698</v>
      </c>
      <c r="J64" s="328">
        <v>90.09</v>
      </c>
      <c r="K64" s="328"/>
      <c r="L64" s="328">
        <v>2489.7</v>
      </c>
      <c r="M64" s="328">
        <v>58.48</v>
      </c>
      <c r="N64" s="328"/>
      <c r="O64" s="328">
        <v>340</v>
      </c>
      <c r="P64" s="328">
        <v>13</v>
      </c>
      <c r="Q64" s="330">
        <v>24606.819800000005</v>
      </c>
    </row>
    <row r="65" spans="1:17" ht="12.75">
      <c r="A65" s="327" t="s">
        <v>235</v>
      </c>
      <c r="B65" s="328">
        <v>3152.1</v>
      </c>
      <c r="C65" s="328">
        <v>0</v>
      </c>
      <c r="D65" s="328"/>
      <c r="E65" s="328">
        <v>0</v>
      </c>
      <c r="F65" s="328"/>
      <c r="G65" s="328"/>
      <c r="H65" s="328">
        <v>3152.1</v>
      </c>
      <c r="I65" s="328">
        <v>24264.7594</v>
      </c>
      <c r="J65" s="328">
        <v>1038.31</v>
      </c>
      <c r="K65" s="328"/>
      <c r="L65" s="328"/>
      <c r="M65" s="328"/>
      <c r="N65" s="328">
        <v>32.766</v>
      </c>
      <c r="O65" s="328"/>
      <c r="P65" s="328"/>
      <c r="Q65" s="330">
        <v>28487.9354</v>
      </c>
    </row>
    <row r="66" spans="1:17" ht="12.75">
      <c r="A66" s="327" t="s">
        <v>236</v>
      </c>
      <c r="B66" s="328" t="s">
        <v>237</v>
      </c>
      <c r="C66" s="328" t="s">
        <v>237</v>
      </c>
      <c r="D66" s="328"/>
      <c r="E66" s="328" t="s">
        <v>237</v>
      </c>
      <c r="F66" s="328"/>
      <c r="G66" s="328"/>
      <c r="H66" s="328" t="s">
        <v>237</v>
      </c>
      <c r="I66" s="328">
        <v>4130.797745</v>
      </c>
      <c r="J66" s="328"/>
      <c r="K66" s="328"/>
      <c r="L66" s="328"/>
      <c r="M66" s="328"/>
      <c r="N66" s="328">
        <v>0</v>
      </c>
      <c r="O66" s="328"/>
      <c r="P66" s="328"/>
      <c r="Q66" s="330">
        <v>4130.797745</v>
      </c>
    </row>
    <row r="67" spans="1:17" ht="12.75">
      <c r="A67" s="327" t="s">
        <v>238</v>
      </c>
      <c r="B67" s="328" t="s">
        <v>237</v>
      </c>
      <c r="C67" s="328" t="s">
        <v>237</v>
      </c>
      <c r="D67" s="328"/>
      <c r="E67" s="328" t="s">
        <v>237</v>
      </c>
      <c r="F67" s="328"/>
      <c r="G67" s="328"/>
      <c r="H67" s="328" t="s">
        <v>237</v>
      </c>
      <c r="I67" s="328">
        <v>697.65816</v>
      </c>
      <c r="J67" s="328"/>
      <c r="K67" s="328"/>
      <c r="L67" s="328"/>
      <c r="M67" s="328"/>
      <c r="N67" s="328"/>
      <c r="O67" s="328"/>
      <c r="P67" s="328"/>
      <c r="Q67" s="330">
        <v>697.65816</v>
      </c>
    </row>
    <row r="68" spans="1:17" ht="12.75">
      <c r="A68" s="327" t="s">
        <v>239</v>
      </c>
      <c r="B68" s="328">
        <v>-159.59</v>
      </c>
      <c r="C68" s="328">
        <v>-670.93</v>
      </c>
      <c r="D68" s="328">
        <v>0</v>
      </c>
      <c r="E68" s="328">
        <v>25.4</v>
      </c>
      <c r="F68" s="328"/>
      <c r="G68" s="328"/>
      <c r="H68" s="328">
        <v>-805.12</v>
      </c>
      <c r="I68" s="328">
        <v>-170.69058500000008</v>
      </c>
      <c r="J68" s="328">
        <v>-13.65</v>
      </c>
      <c r="K68" s="328"/>
      <c r="L68" s="328"/>
      <c r="M68" s="328"/>
      <c r="N68" s="328"/>
      <c r="O68" s="328"/>
      <c r="P68" s="328"/>
      <c r="Q68" s="330">
        <v>-989.460585</v>
      </c>
    </row>
    <row r="69" spans="1:17" ht="12.75">
      <c r="A69" s="327" t="s">
        <v>240</v>
      </c>
      <c r="B69" s="328" t="s">
        <v>237</v>
      </c>
      <c r="C69" s="328" t="s">
        <v>237</v>
      </c>
      <c r="D69" s="328"/>
      <c r="E69" s="328" t="s">
        <v>237</v>
      </c>
      <c r="F69" s="328"/>
      <c r="G69" s="328"/>
      <c r="H69" s="328" t="s">
        <v>237</v>
      </c>
      <c r="I69" s="328">
        <v>387.796065</v>
      </c>
      <c r="J69" s="328"/>
      <c r="K69" s="328"/>
      <c r="L69" s="328"/>
      <c r="M69" s="328"/>
      <c r="N69" s="328"/>
      <c r="O69" s="328"/>
      <c r="P69" s="328"/>
      <c r="Q69" s="330">
        <v>387.796065</v>
      </c>
    </row>
    <row r="70" spans="1:17" ht="12.75">
      <c r="A70" s="334" t="s">
        <v>41</v>
      </c>
      <c r="B70" s="335">
        <v>5204.11</v>
      </c>
      <c r="C70" s="335">
        <v>7932.32</v>
      </c>
      <c r="D70" s="335">
        <v>268.32</v>
      </c>
      <c r="E70" s="335">
        <v>25.4</v>
      </c>
      <c r="F70" s="335">
        <v>5313.3</v>
      </c>
      <c r="G70" s="335">
        <v>2527.01</v>
      </c>
      <c r="H70" s="335">
        <v>21270.46</v>
      </c>
      <c r="I70" s="335">
        <v>22345.478775</v>
      </c>
      <c r="J70" s="335">
        <v>1114.75</v>
      </c>
      <c r="K70" s="335"/>
      <c r="L70" s="335">
        <v>2489.7</v>
      </c>
      <c r="M70" s="335">
        <v>58.48</v>
      </c>
      <c r="N70" s="335">
        <v>32.766</v>
      </c>
      <c r="O70" s="335">
        <v>340</v>
      </c>
      <c r="P70" s="335">
        <v>13</v>
      </c>
      <c r="Q70" s="350">
        <v>47664.634775</v>
      </c>
    </row>
    <row r="71" spans="1:17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>
        <v>245.00028</v>
      </c>
      <c r="J71" s="332"/>
      <c r="K71" s="332"/>
      <c r="L71" s="332"/>
      <c r="M71" s="332"/>
      <c r="N71" s="332"/>
      <c r="O71" s="332"/>
      <c r="P71" s="332"/>
      <c r="Q71" s="330">
        <v>245.00028</v>
      </c>
    </row>
    <row r="72" spans="1:17" ht="14.25" thickBot="1" thickTop="1">
      <c r="A72" s="337" t="s">
        <v>43</v>
      </c>
      <c r="B72" s="338">
        <v>5204.11</v>
      </c>
      <c r="C72" s="338">
        <v>7932.32</v>
      </c>
      <c r="D72" s="338">
        <v>268.32</v>
      </c>
      <c r="E72" s="338">
        <v>25.4</v>
      </c>
      <c r="F72" s="338">
        <v>5313.3</v>
      </c>
      <c r="G72" s="338">
        <v>2527.01</v>
      </c>
      <c r="H72" s="338">
        <v>21270.46</v>
      </c>
      <c r="I72" s="338">
        <v>22590.479055</v>
      </c>
      <c r="J72" s="338">
        <v>1114.75</v>
      </c>
      <c r="K72" s="338"/>
      <c r="L72" s="338">
        <v>2489.7</v>
      </c>
      <c r="M72" s="338">
        <v>58.48</v>
      </c>
      <c r="N72" s="338">
        <v>32.766</v>
      </c>
      <c r="O72" s="338">
        <v>340</v>
      </c>
      <c r="P72" s="338">
        <v>13</v>
      </c>
      <c r="Q72" s="339">
        <v>47909.635055000006</v>
      </c>
    </row>
    <row r="73" spans="1:17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340"/>
    </row>
    <row r="74" spans="1:17" ht="13.5" thickTop="1">
      <c r="A74" s="341" t="s">
        <v>44</v>
      </c>
      <c r="B74" s="342">
        <v>-3624.21</v>
      </c>
      <c r="C74" s="342">
        <v>-2896.32</v>
      </c>
      <c r="D74" s="342">
        <v>-0.86</v>
      </c>
      <c r="E74" s="342">
        <v>2408.1</v>
      </c>
      <c r="F74" s="342" t="s">
        <v>261</v>
      </c>
      <c r="G74" s="342" t="s">
        <v>237</v>
      </c>
      <c r="H74" s="342">
        <v>-4113.29</v>
      </c>
      <c r="I74" s="342">
        <v>-3937.523655</v>
      </c>
      <c r="J74" s="342">
        <v>-926.38</v>
      </c>
      <c r="K74" s="342">
        <v>44.1</v>
      </c>
      <c r="L74" s="342">
        <v>-2489.7</v>
      </c>
      <c r="M74" s="342">
        <v>-58.48</v>
      </c>
      <c r="N74" s="342">
        <v>3305.582</v>
      </c>
      <c r="O74" s="343">
        <v>0</v>
      </c>
      <c r="P74" s="343">
        <v>0</v>
      </c>
      <c r="Q74" s="344">
        <v>-8175.6916550000005</v>
      </c>
    </row>
    <row r="75" spans="1:17" ht="12.75">
      <c r="A75" s="331" t="s">
        <v>241</v>
      </c>
      <c r="B75" s="332">
        <v>-154.31</v>
      </c>
      <c r="C75" s="332">
        <v>-2828.82</v>
      </c>
      <c r="D75" s="332"/>
      <c r="E75" s="332"/>
      <c r="F75" s="332"/>
      <c r="G75" s="332"/>
      <c r="H75" s="332">
        <v>-2983.13</v>
      </c>
      <c r="I75" s="332">
        <v>-944.25951</v>
      </c>
      <c r="J75" s="332">
        <v>-925.47</v>
      </c>
      <c r="K75" s="332"/>
      <c r="L75" s="332">
        <v>-2489.7</v>
      </c>
      <c r="M75" s="332">
        <v>-58.48</v>
      </c>
      <c r="N75" s="332">
        <v>4132.214</v>
      </c>
      <c r="O75" s="332"/>
      <c r="P75" s="332"/>
      <c r="Q75" s="330">
        <v>-3268.8255099999997</v>
      </c>
    </row>
    <row r="76" spans="1:17" ht="12.75">
      <c r="A76" s="331" t="s">
        <v>289</v>
      </c>
      <c r="B76" s="332">
        <v>-112</v>
      </c>
      <c r="C76" s="332"/>
      <c r="D76" s="332"/>
      <c r="E76" s="332">
        <v>71.4</v>
      </c>
      <c r="F76" s="332"/>
      <c r="G76" s="332"/>
      <c r="H76" s="332">
        <v>-40.6</v>
      </c>
      <c r="I76" s="332">
        <v>-41.152305</v>
      </c>
      <c r="J76" s="332"/>
      <c r="K76" s="332">
        <v>44.1</v>
      </c>
      <c r="L76" s="332"/>
      <c r="M76" s="332"/>
      <c r="N76" s="332"/>
      <c r="O76" s="332"/>
      <c r="P76" s="332"/>
      <c r="Q76" s="330">
        <v>-37.652305000000005</v>
      </c>
    </row>
    <row r="77" spans="1:17" ht="12.75">
      <c r="A77" s="331" t="s">
        <v>242</v>
      </c>
      <c r="B77" s="332">
        <v>-3166.8</v>
      </c>
      <c r="C77" s="332" t="s">
        <v>237</v>
      </c>
      <c r="D77" s="332"/>
      <c r="E77" s="332">
        <v>2353.4</v>
      </c>
      <c r="F77" s="332"/>
      <c r="G77" s="332"/>
      <c r="H77" s="332">
        <v>-813.4000000000005</v>
      </c>
      <c r="I77" s="332" t="s">
        <v>237</v>
      </c>
      <c r="J77" s="332" t="s">
        <v>237</v>
      </c>
      <c r="K77" s="332"/>
      <c r="L77" s="332"/>
      <c r="M77" s="332"/>
      <c r="N77" s="332" t="s">
        <v>237</v>
      </c>
      <c r="O77" s="332"/>
      <c r="P77" s="332"/>
      <c r="Q77" s="330">
        <v>-813.4000000000005</v>
      </c>
    </row>
    <row r="78" spans="1:17" ht="12.75">
      <c r="A78" s="331" t="s">
        <v>6</v>
      </c>
      <c r="B78" s="332" t="s">
        <v>237</v>
      </c>
      <c r="C78" s="332">
        <v>-8.7</v>
      </c>
      <c r="D78" s="332"/>
      <c r="E78" s="332">
        <v>9.9</v>
      </c>
      <c r="F78" s="332"/>
      <c r="G78" s="332"/>
      <c r="H78" s="332">
        <v>1.2</v>
      </c>
      <c r="I78" s="332">
        <v>-3.84</v>
      </c>
      <c r="J78" s="332" t="s">
        <v>237</v>
      </c>
      <c r="K78" s="332"/>
      <c r="L78" s="332"/>
      <c r="M78" s="332"/>
      <c r="N78" s="332" t="s">
        <v>237</v>
      </c>
      <c r="O78" s="332"/>
      <c r="P78" s="332"/>
      <c r="Q78" s="330">
        <v>-2.64</v>
      </c>
    </row>
    <row r="79" spans="1:17" ht="12.75">
      <c r="A79" s="331" t="s">
        <v>243</v>
      </c>
      <c r="B79" s="332" t="s">
        <v>237</v>
      </c>
      <c r="C79" s="332" t="s">
        <v>237</v>
      </c>
      <c r="D79" s="332"/>
      <c r="E79" s="332"/>
      <c r="F79" s="332"/>
      <c r="G79" s="332"/>
      <c r="H79" s="332" t="s">
        <v>261</v>
      </c>
      <c r="I79" s="332">
        <v>-1300.65102</v>
      </c>
      <c r="J79" s="332" t="s">
        <v>237</v>
      </c>
      <c r="K79" s="332"/>
      <c r="L79" s="332"/>
      <c r="M79" s="332"/>
      <c r="N79" s="332">
        <v>-77.658</v>
      </c>
      <c r="O79" s="332"/>
      <c r="P79" s="332"/>
      <c r="Q79" s="330">
        <v>-1378.30902</v>
      </c>
    </row>
    <row r="80" spans="1:17" ht="13.5" thickBot="1">
      <c r="A80" s="331" t="s">
        <v>50</v>
      </c>
      <c r="B80" s="332">
        <v>-191.1</v>
      </c>
      <c r="C80" s="332">
        <v>-58.8</v>
      </c>
      <c r="D80" s="332">
        <v>-0.86</v>
      </c>
      <c r="E80" s="332">
        <v>-26.6</v>
      </c>
      <c r="F80" s="332"/>
      <c r="G80" s="332"/>
      <c r="H80" s="332">
        <v>-277.36</v>
      </c>
      <c r="I80" s="332">
        <v>-1647.6208200000003</v>
      </c>
      <c r="J80" s="332">
        <v>-0.91</v>
      </c>
      <c r="K80" s="332"/>
      <c r="L80" s="332"/>
      <c r="M80" s="332"/>
      <c r="N80" s="332">
        <v>-748.974</v>
      </c>
      <c r="O80" s="332"/>
      <c r="P80" s="332"/>
      <c r="Q80" s="330">
        <v>-2674.8648200000002</v>
      </c>
    </row>
    <row r="81" spans="1:17" ht="14.25" thickBot="1" thickTop="1">
      <c r="A81" s="337" t="s">
        <v>245</v>
      </c>
      <c r="B81" s="338">
        <v>1579.9</v>
      </c>
      <c r="C81" s="338">
        <v>5036</v>
      </c>
      <c r="D81" s="338">
        <v>267.46</v>
      </c>
      <c r="E81" s="338">
        <v>2433.5</v>
      </c>
      <c r="F81" s="338">
        <v>5313.3</v>
      </c>
      <c r="G81" s="338">
        <v>2527.01</v>
      </c>
      <c r="H81" s="338">
        <v>17157.17</v>
      </c>
      <c r="I81" s="338">
        <v>18652.9554</v>
      </c>
      <c r="J81" s="338">
        <v>188.37</v>
      </c>
      <c r="K81" s="338">
        <v>44.1</v>
      </c>
      <c r="L81" s="338">
        <v>0</v>
      </c>
      <c r="M81" s="338">
        <v>0</v>
      </c>
      <c r="N81" s="338">
        <v>3338.348</v>
      </c>
      <c r="O81" s="338">
        <v>340</v>
      </c>
      <c r="P81" s="338">
        <v>13</v>
      </c>
      <c r="Q81" s="339">
        <v>39733.943400000004</v>
      </c>
    </row>
    <row r="82" spans="1:17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340"/>
    </row>
    <row r="83" spans="1:17" ht="14.25" thickBot="1" thickTop="1">
      <c r="A83" s="337" t="s">
        <v>52</v>
      </c>
      <c r="B83" s="338">
        <v>1579.9</v>
      </c>
      <c r="C83" s="338">
        <v>5036</v>
      </c>
      <c r="D83" s="338">
        <v>267.46</v>
      </c>
      <c r="E83" s="338">
        <v>2433.5</v>
      </c>
      <c r="F83" s="338">
        <v>5313.3</v>
      </c>
      <c r="G83" s="338">
        <v>2527.01</v>
      </c>
      <c r="H83" s="338">
        <v>17157.17</v>
      </c>
      <c r="I83" s="338">
        <v>18652.955399999995</v>
      </c>
      <c r="J83" s="338">
        <v>188.37</v>
      </c>
      <c r="K83" s="338">
        <v>44.1</v>
      </c>
      <c r="L83" s="338" t="s">
        <v>237</v>
      </c>
      <c r="M83" s="338" t="s">
        <v>237</v>
      </c>
      <c r="N83" s="338">
        <v>3338.3480000000004</v>
      </c>
      <c r="O83" s="338">
        <v>340</v>
      </c>
      <c r="P83" s="338">
        <v>13</v>
      </c>
      <c r="Q83" s="339">
        <v>39733.94339999999</v>
      </c>
    </row>
    <row r="84" spans="1:17" ht="13.5" thickTop="1">
      <c r="A84" s="345" t="s">
        <v>53</v>
      </c>
      <c r="B84" s="346">
        <v>657.3</v>
      </c>
      <c r="C84" s="346">
        <v>2283.96</v>
      </c>
      <c r="D84" s="346">
        <v>7.74</v>
      </c>
      <c r="E84" s="346">
        <v>2189.6</v>
      </c>
      <c r="F84" s="346" t="s">
        <v>237</v>
      </c>
      <c r="G84" s="346" t="s">
        <v>237</v>
      </c>
      <c r="H84" s="346">
        <v>5138.6</v>
      </c>
      <c r="I84" s="346">
        <v>5160.128704999999</v>
      </c>
      <c r="J84" s="346">
        <v>187.46</v>
      </c>
      <c r="K84" s="346"/>
      <c r="L84" s="346" t="s">
        <v>237</v>
      </c>
      <c r="M84" s="346" t="s">
        <v>237</v>
      </c>
      <c r="N84" s="346">
        <v>2094.53</v>
      </c>
      <c r="O84" s="346" t="s">
        <v>237</v>
      </c>
      <c r="P84" s="346">
        <v>2</v>
      </c>
      <c r="Q84" s="347">
        <v>12582.718705</v>
      </c>
    </row>
    <row r="85" spans="1:17" ht="12.75">
      <c r="A85" s="331" t="s">
        <v>246</v>
      </c>
      <c r="B85" s="332" t="s">
        <v>237</v>
      </c>
      <c r="C85" s="332" t="s">
        <v>237</v>
      </c>
      <c r="D85" s="332"/>
      <c r="E85" s="332">
        <v>2065</v>
      </c>
      <c r="F85" s="332"/>
      <c r="G85" s="332"/>
      <c r="H85" s="332">
        <v>2065</v>
      </c>
      <c r="I85" s="332">
        <v>480.96716499999997</v>
      </c>
      <c r="J85" s="332">
        <v>0</v>
      </c>
      <c r="K85" s="332"/>
      <c r="L85" s="332"/>
      <c r="M85" s="332"/>
      <c r="N85" s="332">
        <v>328.95</v>
      </c>
      <c r="O85" s="332"/>
      <c r="P85" s="332"/>
      <c r="Q85" s="330">
        <v>2874.917165</v>
      </c>
    </row>
    <row r="86" spans="1:17" ht="12.75">
      <c r="A86" s="331" t="s">
        <v>55</v>
      </c>
      <c r="B86" s="332">
        <v>169.4</v>
      </c>
      <c r="C86" s="332">
        <v>125.7</v>
      </c>
      <c r="D86" s="332"/>
      <c r="E86" s="332">
        <v>0</v>
      </c>
      <c r="F86" s="332"/>
      <c r="G86" s="332"/>
      <c r="H86" s="332">
        <v>295.1</v>
      </c>
      <c r="I86" s="332">
        <v>625.92</v>
      </c>
      <c r="J86" s="332">
        <v>0</v>
      </c>
      <c r="K86" s="332"/>
      <c r="L86" s="332"/>
      <c r="M86" s="332"/>
      <c r="N86" s="332">
        <v>315.62</v>
      </c>
      <c r="O86" s="332"/>
      <c r="P86" s="332"/>
      <c r="Q86" s="330">
        <v>1236.64</v>
      </c>
    </row>
    <row r="87" spans="1:17" ht="12.75">
      <c r="A87" s="331" t="s">
        <v>56</v>
      </c>
      <c r="B87" s="332" t="s">
        <v>237</v>
      </c>
      <c r="C87" s="332" t="s">
        <v>237</v>
      </c>
      <c r="D87" s="332"/>
      <c r="E87" s="332" t="s">
        <v>237</v>
      </c>
      <c r="F87" s="332"/>
      <c r="G87" s="332"/>
      <c r="H87" s="332" t="s">
        <v>237</v>
      </c>
      <c r="I87" s="332">
        <v>1532.95</v>
      </c>
      <c r="J87" s="332">
        <v>0</v>
      </c>
      <c r="K87" s="332"/>
      <c r="L87" s="332"/>
      <c r="M87" s="332"/>
      <c r="N87" s="332">
        <v>0</v>
      </c>
      <c r="O87" s="332"/>
      <c r="P87" s="332"/>
      <c r="Q87" s="330">
        <v>1532.95</v>
      </c>
    </row>
    <row r="88" spans="1:17" ht="12.75">
      <c r="A88" s="331" t="s">
        <v>57</v>
      </c>
      <c r="B88" s="332" t="s">
        <v>237</v>
      </c>
      <c r="C88" s="332">
        <v>128.1</v>
      </c>
      <c r="D88" s="332"/>
      <c r="E88" s="332" t="s">
        <v>237</v>
      </c>
      <c r="F88" s="332" t="s">
        <v>237</v>
      </c>
      <c r="G88" s="332"/>
      <c r="H88" s="332">
        <v>128.1</v>
      </c>
      <c r="I88" s="332">
        <v>215.05159999999998</v>
      </c>
      <c r="J88" s="332">
        <v>135.59</v>
      </c>
      <c r="K88" s="332"/>
      <c r="L88" s="332"/>
      <c r="M88" s="332"/>
      <c r="N88" s="332">
        <v>83.678</v>
      </c>
      <c r="O88" s="332"/>
      <c r="P88" s="332"/>
      <c r="Q88" s="330">
        <v>562.4196</v>
      </c>
    </row>
    <row r="89" spans="1:17" ht="12.75">
      <c r="A89" s="331" t="s">
        <v>58</v>
      </c>
      <c r="B89" s="332">
        <v>359.8</v>
      </c>
      <c r="C89" s="332">
        <v>690</v>
      </c>
      <c r="D89" s="332"/>
      <c r="E89" s="332">
        <v>0</v>
      </c>
      <c r="F89" s="332"/>
      <c r="G89" s="332"/>
      <c r="H89" s="332">
        <v>1049.8</v>
      </c>
      <c r="I89" s="332">
        <v>536.14121</v>
      </c>
      <c r="J89" s="332">
        <v>0</v>
      </c>
      <c r="K89" s="332"/>
      <c r="L89" s="332"/>
      <c r="M89" s="332"/>
      <c r="N89" s="332">
        <v>308.396</v>
      </c>
      <c r="O89" s="332"/>
      <c r="P89" s="332"/>
      <c r="Q89" s="330">
        <v>1894.33721</v>
      </c>
    </row>
    <row r="90" spans="1:17" ht="12.75">
      <c r="A90" s="331" t="s">
        <v>59</v>
      </c>
      <c r="B90" s="332">
        <v>11.9</v>
      </c>
      <c r="C90" s="332">
        <v>269.7</v>
      </c>
      <c r="D90" s="332"/>
      <c r="E90" s="332">
        <v>0</v>
      </c>
      <c r="F90" s="332"/>
      <c r="G90" s="332"/>
      <c r="H90" s="332">
        <v>281.6</v>
      </c>
      <c r="I90" s="332">
        <v>98.31744</v>
      </c>
      <c r="J90" s="332">
        <v>0</v>
      </c>
      <c r="K90" s="332"/>
      <c r="L90" s="332"/>
      <c r="M90" s="332"/>
      <c r="N90" s="332">
        <v>33.884</v>
      </c>
      <c r="O90" s="332"/>
      <c r="P90" s="332"/>
      <c r="Q90" s="330">
        <v>413.80143999999996</v>
      </c>
    </row>
    <row r="91" spans="1:17" ht="12.75">
      <c r="A91" s="331" t="s">
        <v>60</v>
      </c>
      <c r="B91" s="332">
        <v>2.8</v>
      </c>
      <c r="C91" s="332">
        <v>0</v>
      </c>
      <c r="D91" s="332"/>
      <c r="E91" s="332">
        <v>0</v>
      </c>
      <c r="F91" s="332"/>
      <c r="G91" s="332"/>
      <c r="H91" s="332">
        <v>2.8</v>
      </c>
      <c r="I91" s="332">
        <v>233.28</v>
      </c>
      <c r="J91" s="332">
        <v>0</v>
      </c>
      <c r="K91" s="332"/>
      <c r="L91" s="332"/>
      <c r="M91" s="332"/>
      <c r="N91" s="332">
        <v>204.336</v>
      </c>
      <c r="O91" s="332"/>
      <c r="P91" s="332"/>
      <c r="Q91" s="330">
        <v>440.41600000000005</v>
      </c>
    </row>
    <row r="92" spans="1:17" ht="12.75">
      <c r="A92" s="331" t="s">
        <v>61</v>
      </c>
      <c r="B92" s="332">
        <v>113.4</v>
      </c>
      <c r="C92" s="332">
        <v>1070.46</v>
      </c>
      <c r="D92" s="332">
        <v>7.74</v>
      </c>
      <c r="E92" s="332">
        <v>124.6</v>
      </c>
      <c r="F92" s="332"/>
      <c r="G92" s="332"/>
      <c r="H92" s="332">
        <v>1316.2</v>
      </c>
      <c r="I92" s="332">
        <v>1437.50129</v>
      </c>
      <c r="J92" s="332">
        <v>51.87</v>
      </c>
      <c r="K92" s="332"/>
      <c r="L92" s="332"/>
      <c r="M92" s="332"/>
      <c r="N92" s="332">
        <v>819.666</v>
      </c>
      <c r="O92" s="332"/>
      <c r="P92" s="332">
        <v>2</v>
      </c>
      <c r="Q92" s="330">
        <v>3627.23729</v>
      </c>
    </row>
    <row r="93" spans="1:17" ht="12.75">
      <c r="A93" s="348" t="s">
        <v>62</v>
      </c>
      <c r="B93" s="349">
        <v>40.6</v>
      </c>
      <c r="C93" s="349">
        <v>4.8</v>
      </c>
      <c r="D93" s="349" t="s">
        <v>237</v>
      </c>
      <c r="E93" s="349" t="s">
        <v>237</v>
      </c>
      <c r="F93" s="349" t="s">
        <v>237</v>
      </c>
      <c r="G93" s="349" t="s">
        <v>237</v>
      </c>
      <c r="H93" s="349">
        <v>45.4</v>
      </c>
      <c r="I93" s="349">
        <v>8052.216494999999</v>
      </c>
      <c r="J93" s="349">
        <v>0</v>
      </c>
      <c r="K93" s="349"/>
      <c r="L93" s="349" t="s">
        <v>237</v>
      </c>
      <c r="M93" s="349" t="s">
        <v>237</v>
      </c>
      <c r="N93" s="349">
        <v>30.444</v>
      </c>
      <c r="O93" s="349" t="s">
        <v>237</v>
      </c>
      <c r="P93" s="349">
        <v>0</v>
      </c>
      <c r="Q93" s="350">
        <v>8128.060494999999</v>
      </c>
    </row>
    <row r="94" spans="1:17" ht="12.75">
      <c r="A94" s="331" t="s">
        <v>247</v>
      </c>
      <c r="B94" s="332">
        <v>40.6</v>
      </c>
      <c r="C94" s="332">
        <v>4.8</v>
      </c>
      <c r="D94" s="332"/>
      <c r="E94" s="332"/>
      <c r="F94" s="332"/>
      <c r="G94" s="332"/>
      <c r="H94" s="332">
        <v>45.4</v>
      </c>
      <c r="I94" s="332">
        <v>161.46</v>
      </c>
      <c r="J94" s="332">
        <v>0</v>
      </c>
      <c r="K94" s="332"/>
      <c r="L94" s="332"/>
      <c r="M94" s="332"/>
      <c r="N94" s="332">
        <v>30.444</v>
      </c>
      <c r="O94" s="332"/>
      <c r="P94" s="332"/>
      <c r="Q94" s="330">
        <v>237.304</v>
      </c>
    </row>
    <row r="95" spans="1:17" ht="12.75">
      <c r="A95" s="331" t="s">
        <v>248</v>
      </c>
      <c r="B95" s="332" t="s">
        <v>237</v>
      </c>
      <c r="C95" s="332" t="s">
        <v>237</v>
      </c>
      <c r="D95" s="332"/>
      <c r="E95" s="332"/>
      <c r="F95" s="332"/>
      <c r="G95" s="332"/>
      <c r="H95" s="332" t="s">
        <v>237</v>
      </c>
      <c r="I95" s="332">
        <v>161.16288</v>
      </c>
      <c r="J95" s="332" t="s">
        <v>237</v>
      </c>
      <c r="K95" s="332"/>
      <c r="L95" s="332"/>
      <c r="M95" s="332"/>
      <c r="N95" s="332" t="s">
        <v>237</v>
      </c>
      <c r="O95" s="332"/>
      <c r="P95" s="332"/>
      <c r="Q95" s="330">
        <v>161.16288</v>
      </c>
    </row>
    <row r="96" spans="1:17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 t="s">
        <v>237</v>
      </c>
      <c r="I96" s="332">
        <v>397.45587</v>
      </c>
      <c r="J96" s="332" t="s">
        <v>237</v>
      </c>
      <c r="K96" s="332"/>
      <c r="L96" s="332"/>
      <c r="M96" s="332"/>
      <c r="N96" s="332" t="s">
        <v>237</v>
      </c>
      <c r="O96" s="332"/>
      <c r="P96" s="332"/>
      <c r="Q96" s="330">
        <v>397.45587</v>
      </c>
    </row>
    <row r="97" spans="1:17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 t="s">
        <v>237</v>
      </c>
      <c r="I97" s="332">
        <v>7332.137744999999</v>
      </c>
      <c r="J97" s="332">
        <v>0</v>
      </c>
      <c r="K97" s="332"/>
      <c r="L97" s="332"/>
      <c r="M97" s="332"/>
      <c r="N97" s="332" t="s">
        <v>237</v>
      </c>
      <c r="O97" s="332"/>
      <c r="P97" s="332"/>
      <c r="Q97" s="330">
        <v>7332.137744999999</v>
      </c>
    </row>
    <row r="98" spans="1:17" ht="12.75">
      <c r="A98" s="351" t="s">
        <v>262</v>
      </c>
      <c r="B98" s="307">
        <v>882</v>
      </c>
      <c r="C98" s="307">
        <v>2747.24</v>
      </c>
      <c r="D98" s="307">
        <v>259.72</v>
      </c>
      <c r="E98" s="307">
        <v>243.9</v>
      </c>
      <c r="F98" s="307">
        <v>5313.3</v>
      </c>
      <c r="G98" s="307">
        <v>2527.01</v>
      </c>
      <c r="H98" s="307">
        <v>11973.17</v>
      </c>
      <c r="I98" s="307">
        <v>4451.71228</v>
      </c>
      <c r="J98" s="303">
        <v>0.91</v>
      </c>
      <c r="K98" s="307">
        <v>44.1</v>
      </c>
      <c r="L98" s="307"/>
      <c r="M98" s="303"/>
      <c r="N98" s="303">
        <v>1213.374</v>
      </c>
      <c r="O98" s="303">
        <v>340</v>
      </c>
      <c r="P98" s="303">
        <v>11</v>
      </c>
      <c r="Q98" s="352">
        <v>18034.26628</v>
      </c>
    </row>
    <row r="99" spans="1:17" ht="12.75">
      <c r="A99" s="348" t="s">
        <v>64</v>
      </c>
      <c r="B99" s="353">
        <v>882</v>
      </c>
      <c r="C99" s="349">
        <v>2747.24</v>
      </c>
      <c r="D99" s="353">
        <v>259.72</v>
      </c>
      <c r="E99" s="353">
        <v>243.9</v>
      </c>
      <c r="F99" s="349">
        <v>5313.3</v>
      </c>
      <c r="G99" s="349">
        <v>2527.01</v>
      </c>
      <c r="H99" s="353">
        <v>11973.17</v>
      </c>
      <c r="I99" s="353">
        <v>2659.80229</v>
      </c>
      <c r="J99" s="328">
        <v>0.91</v>
      </c>
      <c r="K99" s="353">
        <v>44.1</v>
      </c>
      <c r="L99" s="349"/>
      <c r="M99" s="303"/>
      <c r="N99" s="303">
        <v>1176.824</v>
      </c>
      <c r="O99" s="283">
        <v>340</v>
      </c>
      <c r="P99" s="303">
        <v>11</v>
      </c>
      <c r="Q99" s="350">
        <v>16205.80629</v>
      </c>
    </row>
    <row r="100" spans="1:17" ht="12.75">
      <c r="A100" s="348" t="s">
        <v>65</v>
      </c>
      <c r="B100" s="349"/>
      <c r="C100" s="349" t="s">
        <v>237</v>
      </c>
      <c r="D100" s="349"/>
      <c r="E100" s="349"/>
      <c r="F100" s="349"/>
      <c r="G100" s="349"/>
      <c r="H100" s="349"/>
      <c r="I100" s="353">
        <v>1791.9099899999997</v>
      </c>
      <c r="J100" s="353" t="s">
        <v>237</v>
      </c>
      <c r="K100" s="353"/>
      <c r="L100" s="349"/>
      <c r="M100" s="303"/>
      <c r="N100" s="303">
        <v>36.55</v>
      </c>
      <c r="O100" s="283"/>
      <c r="P100" s="303"/>
      <c r="Q100" s="350">
        <v>1828.4599899999996</v>
      </c>
    </row>
    <row r="101" spans="1:17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53">
        <v>988.8979199999999</v>
      </c>
      <c r="J101" s="353" t="s">
        <v>237</v>
      </c>
      <c r="K101" s="353"/>
      <c r="L101" s="349"/>
      <c r="M101" s="349"/>
      <c r="N101" s="328" t="s">
        <v>237</v>
      </c>
      <c r="O101" s="349"/>
      <c r="P101" s="349"/>
      <c r="Q101" s="350">
        <v>988.8979199999999</v>
      </c>
    </row>
    <row r="102" spans="1:17" ht="13.5" thickTop="1">
      <c r="A102" s="355" t="s">
        <v>251</v>
      </c>
      <c r="B102" s="382">
        <v>345.3</v>
      </c>
      <c r="C102" s="382">
        <v>12141.3</v>
      </c>
      <c r="D102" s="541" t="s">
        <v>237</v>
      </c>
      <c r="E102" s="541" t="s">
        <v>237</v>
      </c>
      <c r="F102" s="541" t="s">
        <v>237</v>
      </c>
      <c r="G102" s="382">
        <v>0</v>
      </c>
      <c r="H102" s="541" t="s">
        <v>237</v>
      </c>
      <c r="I102" s="382">
        <v>3304.7</v>
      </c>
      <c r="J102" s="382">
        <v>3239.5</v>
      </c>
      <c r="K102" s="382"/>
      <c r="L102" s="382">
        <v>28949.6</v>
      </c>
      <c r="M102" s="382">
        <v>68.4</v>
      </c>
      <c r="N102" s="382">
        <v>48048.8</v>
      </c>
      <c r="O102" s="396" t="s">
        <v>237</v>
      </c>
      <c r="P102" s="541" t="s">
        <v>237</v>
      </c>
      <c r="Q102" s="542" t="s">
        <v>237</v>
      </c>
    </row>
    <row r="103" spans="1:17" ht="13.5" thickBot="1">
      <c r="A103" s="327" t="s">
        <v>252</v>
      </c>
      <c r="B103" s="543">
        <v>181.6</v>
      </c>
      <c r="C103" s="543">
        <v>4456.4</v>
      </c>
      <c r="D103" s="544" t="s">
        <v>237</v>
      </c>
      <c r="E103" s="544" t="s">
        <v>237</v>
      </c>
      <c r="F103" s="544" t="s">
        <v>237</v>
      </c>
      <c r="G103" s="543">
        <v>0</v>
      </c>
      <c r="H103" s="544" t="s">
        <v>261</v>
      </c>
      <c r="I103" s="543">
        <v>2091.6</v>
      </c>
      <c r="J103" s="543">
        <v>1555.2</v>
      </c>
      <c r="K103" s="543"/>
      <c r="L103" s="543">
        <v>6218.3</v>
      </c>
      <c r="M103" s="543">
        <v>17.5</v>
      </c>
      <c r="N103" s="543">
        <v>14520.6</v>
      </c>
      <c r="O103" s="279" t="s">
        <v>237</v>
      </c>
      <c r="P103" s="544" t="s">
        <v>237</v>
      </c>
      <c r="Q103" s="545" t="s">
        <v>237</v>
      </c>
    </row>
    <row r="104" spans="1:17" ht="13.5" thickTop="1">
      <c r="A104" s="90" t="s">
        <v>74</v>
      </c>
      <c r="B104" s="397">
        <v>357345</v>
      </c>
      <c r="C104" s="363" t="s">
        <v>263</v>
      </c>
      <c r="D104" s="363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292</v>
      </c>
      <c r="L104" s="366">
        <v>739.4768686586614</v>
      </c>
      <c r="M104" s="361" t="s">
        <v>266</v>
      </c>
      <c r="N104" s="360"/>
      <c r="O104" s="398"/>
      <c r="P104" s="398">
        <v>1.5</v>
      </c>
      <c r="Q104" s="546"/>
    </row>
    <row r="105" spans="1:17" ht="13.5" thickBot="1">
      <c r="A105" s="97" t="s">
        <v>79</v>
      </c>
      <c r="B105" s="399">
        <v>358860</v>
      </c>
      <c r="C105" s="547" t="s">
        <v>267</v>
      </c>
      <c r="D105" s="371">
        <v>53.715</v>
      </c>
      <c r="E105" s="370"/>
      <c r="F105" s="372" t="s">
        <v>268</v>
      </c>
      <c r="G105" s="370"/>
      <c r="H105" s="373">
        <v>891.9228344968817</v>
      </c>
      <c r="I105" s="374" t="s">
        <v>269</v>
      </c>
      <c r="J105" s="375"/>
      <c r="K105" s="376" t="s">
        <v>293</v>
      </c>
      <c r="L105" s="373">
        <v>901.6103509261844</v>
      </c>
      <c r="M105" s="372" t="s">
        <v>271</v>
      </c>
      <c r="N105" s="370"/>
      <c r="O105" s="400"/>
      <c r="P105" s="400">
        <v>2.1</v>
      </c>
      <c r="Q105" s="548"/>
    </row>
  </sheetData>
  <sheetProtection/>
  <mergeCells count="4">
    <mergeCell ref="A1:P1"/>
    <mergeCell ref="A2:P2"/>
    <mergeCell ref="A58:Q58"/>
    <mergeCell ref="A59:Q59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="50" zoomScaleNormal="50" zoomScalePageLayoutView="0" workbookViewId="0" topLeftCell="A1">
      <selection activeCell="A47" sqref="A47:P90"/>
    </sheetView>
  </sheetViews>
  <sheetFormatPr defaultColWidth="9.140625" defaultRowHeight="12.75"/>
  <cols>
    <col min="1" max="1" width="23.28125" style="0" customWidth="1"/>
  </cols>
  <sheetData>
    <row r="1" spans="1:16" ht="12.75">
      <c r="A1" s="564" t="s">
        <v>84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86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2.75">
      <c r="A5" s="90"/>
      <c r="B5" s="91" t="s">
        <v>4</v>
      </c>
      <c r="C5" s="92" t="s">
        <v>5</v>
      </c>
      <c r="D5" s="92" t="s">
        <v>6</v>
      </c>
      <c r="E5" s="92" t="s">
        <v>87</v>
      </c>
      <c r="F5" s="91" t="s">
        <v>8</v>
      </c>
      <c r="G5" s="91" t="s">
        <v>9</v>
      </c>
      <c r="H5" s="92" t="s">
        <v>10</v>
      </c>
      <c r="I5" s="91" t="s">
        <v>11</v>
      </c>
      <c r="J5" s="91" t="s">
        <v>88</v>
      </c>
      <c r="K5" s="91" t="s">
        <v>13</v>
      </c>
      <c r="L5" s="92" t="s">
        <v>14</v>
      </c>
      <c r="M5" s="93" t="s">
        <v>89</v>
      </c>
      <c r="N5" s="92" t="s">
        <v>16</v>
      </c>
      <c r="O5" s="94" t="s">
        <v>17</v>
      </c>
      <c r="P5" s="4"/>
    </row>
    <row r="6" spans="1:16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3" t="s">
        <v>29</v>
      </c>
      <c r="N6" s="12" t="s">
        <v>28</v>
      </c>
      <c r="O6" s="96" t="s">
        <v>29</v>
      </c>
      <c r="P6" s="4"/>
    </row>
    <row r="7" spans="1:16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9" t="s">
        <v>31</v>
      </c>
      <c r="I7" s="98" t="s">
        <v>31</v>
      </c>
      <c r="J7" s="98" t="s">
        <v>32</v>
      </c>
      <c r="K7" s="98" t="s">
        <v>32</v>
      </c>
      <c r="L7" s="99" t="s">
        <v>33</v>
      </c>
      <c r="M7" s="100" t="s">
        <v>34</v>
      </c>
      <c r="N7" s="99" t="s">
        <v>33</v>
      </c>
      <c r="O7" s="101" t="s">
        <v>34</v>
      </c>
      <c r="P7" s="4"/>
    </row>
    <row r="8" spans="1:16" ht="12.75">
      <c r="A8" s="95" t="s">
        <v>35</v>
      </c>
      <c r="B8" s="20">
        <v>4639</v>
      </c>
      <c r="C8" s="20"/>
      <c r="D8" s="20"/>
      <c r="E8" s="20">
        <v>6222</v>
      </c>
      <c r="F8" s="20">
        <v>23</v>
      </c>
      <c r="G8" s="20">
        <v>12189</v>
      </c>
      <c r="H8" s="20">
        <v>9316</v>
      </c>
      <c r="I8" s="20">
        <v>3452</v>
      </c>
      <c r="J8" s="20"/>
      <c r="K8" s="20"/>
      <c r="L8" s="20">
        <v>2610</v>
      </c>
      <c r="M8" s="20">
        <v>38</v>
      </c>
      <c r="N8" s="20"/>
      <c r="O8" s="102"/>
      <c r="P8" s="4"/>
    </row>
    <row r="9" spans="1:16" ht="12.75">
      <c r="A9" s="103" t="s">
        <v>36</v>
      </c>
      <c r="B9" s="23"/>
      <c r="C9" s="23"/>
      <c r="D9" s="23"/>
      <c r="E9" s="23"/>
      <c r="F9" s="23"/>
      <c r="G9" s="23"/>
      <c r="H9" s="23"/>
      <c r="I9" s="23">
        <v>6071</v>
      </c>
      <c r="J9" s="23"/>
      <c r="K9" s="23"/>
      <c r="L9" s="23"/>
      <c r="M9" s="23"/>
      <c r="N9" s="23"/>
      <c r="O9" s="104"/>
      <c r="P9" s="4"/>
    </row>
    <row r="10" spans="1:16" ht="12.75">
      <c r="A10" s="103" t="s">
        <v>37</v>
      </c>
      <c r="B10" s="23">
        <v>14</v>
      </c>
      <c r="C10" s="23"/>
      <c r="D10" s="23"/>
      <c r="E10" s="23"/>
      <c r="F10" s="23"/>
      <c r="G10" s="23"/>
      <c r="H10" s="23"/>
      <c r="I10" s="23">
        <v>93</v>
      </c>
      <c r="J10" s="23"/>
      <c r="K10" s="23"/>
      <c r="L10" s="23"/>
      <c r="M10" s="23"/>
      <c r="N10" s="23"/>
      <c r="O10" s="104"/>
      <c r="P10" s="4"/>
    </row>
    <row r="11" spans="1:16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>
        <v>86</v>
      </c>
      <c r="J11" s="23"/>
      <c r="K11" s="23"/>
      <c r="L11" s="23"/>
      <c r="M11" s="23"/>
      <c r="N11" s="23"/>
      <c r="O11" s="104"/>
      <c r="P11" s="4"/>
    </row>
    <row r="12" spans="1:16" ht="12.75">
      <c r="A12" s="103" t="s">
        <v>39</v>
      </c>
      <c r="B12" s="23">
        <v>26</v>
      </c>
      <c r="C12" s="23">
        <v>9</v>
      </c>
      <c r="D12" s="23"/>
      <c r="E12" s="23">
        <v>154</v>
      </c>
      <c r="F12" s="23"/>
      <c r="G12" s="23"/>
      <c r="H12" s="23"/>
      <c r="I12" s="23">
        <v>-270</v>
      </c>
      <c r="J12" s="23"/>
      <c r="K12" s="23"/>
      <c r="L12" s="23"/>
      <c r="M12" s="23"/>
      <c r="N12" s="23"/>
      <c r="O12" s="104"/>
      <c r="P12" s="4"/>
    </row>
    <row r="13" spans="1:16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>
        <v>-255</v>
      </c>
      <c r="J13" s="26"/>
      <c r="K13" s="26"/>
      <c r="L13" s="26"/>
      <c r="M13" s="26"/>
      <c r="N13" s="26"/>
      <c r="O13" s="106"/>
      <c r="P13" s="4"/>
    </row>
    <row r="14" spans="1:16" ht="12.75">
      <c r="A14" s="105" t="s">
        <v>41</v>
      </c>
      <c r="B14" s="26">
        <v>4651</v>
      </c>
      <c r="C14" s="26">
        <v>9</v>
      </c>
      <c r="D14" s="26"/>
      <c r="E14" s="26">
        <v>6376</v>
      </c>
      <c r="F14" s="26">
        <v>23</v>
      </c>
      <c r="G14" s="26">
        <v>12189</v>
      </c>
      <c r="H14" s="26">
        <v>9316</v>
      </c>
      <c r="I14" s="26">
        <v>8819</v>
      </c>
      <c r="J14" s="26"/>
      <c r="K14" s="26"/>
      <c r="L14" s="26">
        <v>2610</v>
      </c>
      <c r="M14" s="26">
        <v>38</v>
      </c>
      <c r="N14" s="26"/>
      <c r="O14" s="106"/>
      <c r="P14" s="4"/>
    </row>
    <row r="15" spans="1:16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04"/>
      <c r="P15" s="4"/>
    </row>
    <row r="16" spans="1:16" ht="13.5" thickBot="1">
      <c r="A16" s="107" t="s">
        <v>43</v>
      </c>
      <c r="B16" s="108">
        <v>4651</v>
      </c>
      <c r="C16" s="108">
        <v>9</v>
      </c>
      <c r="D16" s="108"/>
      <c r="E16" s="108">
        <v>6376</v>
      </c>
      <c r="F16" s="108">
        <v>23</v>
      </c>
      <c r="G16" s="108">
        <v>12189</v>
      </c>
      <c r="H16" s="108">
        <v>9316</v>
      </c>
      <c r="I16" s="108">
        <v>8819</v>
      </c>
      <c r="J16" s="108"/>
      <c r="K16" s="108"/>
      <c r="L16" s="108">
        <v>2610</v>
      </c>
      <c r="M16" s="108">
        <v>38</v>
      </c>
      <c r="N16" s="108"/>
      <c r="O16" s="109"/>
      <c r="P16" s="4"/>
    </row>
    <row r="17" spans="1:16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2.75">
      <c r="A18" s="110" t="s">
        <v>44</v>
      </c>
      <c r="B18" s="111">
        <v>-3045</v>
      </c>
      <c r="C18" s="111">
        <v>1459</v>
      </c>
      <c r="D18" s="111">
        <v>28</v>
      </c>
      <c r="E18" s="111">
        <v>-1201</v>
      </c>
      <c r="F18" s="111"/>
      <c r="G18" s="111"/>
      <c r="H18" s="111"/>
      <c r="I18" s="111">
        <v>-1692</v>
      </c>
      <c r="J18" s="111"/>
      <c r="K18" s="111">
        <v>133</v>
      </c>
      <c r="L18" s="111">
        <v>-2610</v>
      </c>
      <c r="M18" s="111"/>
      <c r="N18" s="111">
        <v>8204</v>
      </c>
      <c r="O18" s="112"/>
      <c r="P18" s="4"/>
    </row>
    <row r="19" spans="1:16" ht="12.75">
      <c r="A19" s="103" t="s">
        <v>45</v>
      </c>
      <c r="B19" s="23">
        <v>-1032</v>
      </c>
      <c r="C19" s="23"/>
      <c r="D19" s="23"/>
      <c r="E19" s="23">
        <v>-1181</v>
      </c>
      <c r="F19" s="23"/>
      <c r="G19" s="23"/>
      <c r="H19" s="23"/>
      <c r="I19" s="23">
        <v>-974</v>
      </c>
      <c r="J19" s="23"/>
      <c r="K19" s="23"/>
      <c r="L19" s="23">
        <v>-2610</v>
      </c>
      <c r="M19" s="23"/>
      <c r="N19" s="23">
        <v>9781</v>
      </c>
      <c r="O19" s="104"/>
      <c r="P19" s="4"/>
    </row>
    <row r="20" spans="1:16" ht="12.75">
      <c r="A20" s="103" t="s">
        <v>46</v>
      </c>
      <c r="B20" s="23">
        <v>-290</v>
      </c>
      <c r="C20" s="23">
        <v>179</v>
      </c>
      <c r="D20" s="23"/>
      <c r="E20" s="23"/>
      <c r="F20" s="23"/>
      <c r="G20" s="23"/>
      <c r="H20" s="23"/>
      <c r="I20" s="23"/>
      <c r="J20" s="23"/>
      <c r="K20" s="23">
        <v>133</v>
      </c>
      <c r="L20" s="23"/>
      <c r="M20" s="23"/>
      <c r="N20" s="23"/>
      <c r="O20" s="104"/>
      <c r="P20" s="4"/>
    </row>
    <row r="21" spans="1:16" ht="12.75">
      <c r="A21" s="103" t="s">
        <v>47</v>
      </c>
      <c r="B21" s="23">
        <v>-1723</v>
      </c>
      <c r="C21" s="23">
        <v>1287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04"/>
      <c r="P21" s="4"/>
    </row>
    <row r="22" spans="1:16" ht="12.75">
      <c r="A22" s="103" t="s">
        <v>48</v>
      </c>
      <c r="B22" s="23"/>
      <c r="C22" s="23">
        <v>-7</v>
      </c>
      <c r="D22" s="23">
        <v>29</v>
      </c>
      <c r="E22" s="23">
        <v>-20</v>
      </c>
      <c r="F22" s="23"/>
      <c r="G22" s="23"/>
      <c r="H22" s="23"/>
      <c r="I22" s="23">
        <v>-4</v>
      </c>
      <c r="J22" s="23"/>
      <c r="K22" s="23"/>
      <c r="L22" s="23"/>
      <c r="M22" s="23"/>
      <c r="N22" s="23"/>
      <c r="O22" s="104"/>
      <c r="P22" s="4"/>
    </row>
    <row r="23" spans="1:16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>
        <v>-422</v>
      </c>
      <c r="J23" s="23"/>
      <c r="K23" s="23"/>
      <c r="L23" s="23"/>
      <c r="M23" s="23"/>
      <c r="N23" s="23">
        <v>-85</v>
      </c>
      <c r="O23" s="104"/>
      <c r="P23" s="4"/>
    </row>
    <row r="24" spans="1:16" ht="13.5" thickBot="1">
      <c r="A24" s="103" t="s">
        <v>50</v>
      </c>
      <c r="B24" s="23"/>
      <c r="C24" s="23"/>
      <c r="D24" s="23">
        <v>-1</v>
      </c>
      <c r="E24" s="23"/>
      <c r="F24" s="23"/>
      <c r="G24" s="23"/>
      <c r="H24" s="23"/>
      <c r="I24" s="23">
        <v>-292</v>
      </c>
      <c r="J24" s="23"/>
      <c r="K24" s="23"/>
      <c r="L24" s="23"/>
      <c r="M24" s="23"/>
      <c r="N24" s="23">
        <v>-1492</v>
      </c>
      <c r="O24" s="104"/>
      <c r="P24" s="4"/>
    </row>
    <row r="25" spans="1:16" ht="13.5" thickBot="1">
      <c r="A25" s="107" t="s">
        <v>51</v>
      </c>
      <c r="B25" s="108">
        <v>1606</v>
      </c>
      <c r="C25" s="108">
        <v>1468</v>
      </c>
      <c r="D25" s="108">
        <v>28</v>
      </c>
      <c r="E25" s="108">
        <v>5175</v>
      </c>
      <c r="F25" s="108">
        <v>23</v>
      </c>
      <c r="G25" s="108">
        <v>12189</v>
      </c>
      <c r="H25" s="108">
        <v>9316</v>
      </c>
      <c r="I25" s="108">
        <v>7127</v>
      </c>
      <c r="J25" s="108"/>
      <c r="K25" s="108">
        <v>133</v>
      </c>
      <c r="L25" s="108"/>
      <c r="M25" s="108">
        <v>38</v>
      </c>
      <c r="N25" s="108">
        <v>8204</v>
      </c>
      <c r="O25" s="109"/>
      <c r="P25" s="4"/>
    </row>
    <row r="26" spans="1:16" ht="13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"/>
    </row>
    <row r="27" spans="1:16" ht="12.75">
      <c r="A27" s="110" t="s">
        <v>52</v>
      </c>
      <c r="B27" s="111">
        <v>1606</v>
      </c>
      <c r="C27" s="111">
        <v>1468</v>
      </c>
      <c r="D27" s="111">
        <v>28</v>
      </c>
      <c r="E27" s="111">
        <v>5175</v>
      </c>
      <c r="F27" s="111">
        <v>23</v>
      </c>
      <c r="G27" s="111">
        <v>12189</v>
      </c>
      <c r="H27" s="111">
        <v>9316</v>
      </c>
      <c r="I27" s="111">
        <v>7127</v>
      </c>
      <c r="J27" s="111"/>
      <c r="K27" s="111">
        <v>133</v>
      </c>
      <c r="L27" s="111"/>
      <c r="M27" s="111">
        <v>38</v>
      </c>
      <c r="N27" s="111">
        <v>8204</v>
      </c>
      <c r="O27" s="112"/>
      <c r="P27" s="4"/>
    </row>
    <row r="28" spans="1:16" ht="12.75">
      <c r="A28" s="113" t="s">
        <v>53</v>
      </c>
      <c r="B28" s="44">
        <v>393</v>
      </c>
      <c r="C28" s="44">
        <v>1154</v>
      </c>
      <c r="D28" s="44"/>
      <c r="E28" s="44">
        <v>2315</v>
      </c>
      <c r="F28" s="44"/>
      <c r="G28" s="44"/>
      <c r="H28" s="44"/>
      <c r="I28" s="44">
        <v>2064</v>
      </c>
      <c r="J28" s="44"/>
      <c r="K28" s="44"/>
      <c r="L28" s="44"/>
      <c r="M28" s="44"/>
      <c r="N28" s="44">
        <v>5260</v>
      </c>
      <c r="O28" s="114"/>
      <c r="P28" s="4"/>
    </row>
    <row r="29" spans="1:16" ht="12.75">
      <c r="A29" s="103" t="s">
        <v>54</v>
      </c>
      <c r="B29" s="23"/>
      <c r="C29" s="23">
        <v>942</v>
      </c>
      <c r="D29" s="23"/>
      <c r="E29" s="23">
        <v>15</v>
      </c>
      <c r="F29" s="23"/>
      <c r="G29" s="23"/>
      <c r="H29" s="23"/>
      <c r="I29" s="23">
        <v>121</v>
      </c>
      <c r="J29" s="23"/>
      <c r="K29" s="23"/>
      <c r="L29" s="23"/>
      <c r="M29" s="23"/>
      <c r="N29" s="23">
        <v>812</v>
      </c>
      <c r="O29" s="104"/>
      <c r="P29" s="4"/>
    </row>
    <row r="30" spans="1:16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>
        <v>138</v>
      </c>
      <c r="J30" s="23"/>
      <c r="K30" s="23"/>
      <c r="L30" s="23"/>
      <c r="M30" s="23"/>
      <c r="N30" s="23">
        <v>581</v>
      </c>
      <c r="O30" s="104"/>
      <c r="P30" s="4"/>
    </row>
    <row r="31" spans="1:16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>
        <v>114</v>
      </c>
      <c r="J31" s="23"/>
      <c r="K31" s="23"/>
      <c r="L31" s="23"/>
      <c r="M31" s="23"/>
      <c r="N31" s="23"/>
      <c r="O31" s="104"/>
      <c r="P31" s="4"/>
    </row>
    <row r="32" spans="1:16" ht="12.75">
      <c r="A32" s="103" t="s">
        <v>57</v>
      </c>
      <c r="B32" s="23"/>
      <c r="C32" s="23"/>
      <c r="D32" s="23"/>
      <c r="E32" s="23">
        <v>738</v>
      </c>
      <c r="F32" s="23"/>
      <c r="G32" s="23"/>
      <c r="H32" s="23"/>
      <c r="I32" s="23">
        <v>21</v>
      </c>
      <c r="J32" s="23"/>
      <c r="K32" s="23"/>
      <c r="L32" s="23"/>
      <c r="M32" s="23"/>
      <c r="N32" s="23">
        <v>362</v>
      </c>
      <c r="O32" s="104"/>
      <c r="P32" s="4"/>
    </row>
    <row r="33" spans="1:16" ht="12.75">
      <c r="A33" s="103" t="s">
        <v>58</v>
      </c>
      <c r="B33" s="23">
        <v>27</v>
      </c>
      <c r="C33" s="23"/>
      <c r="D33" s="23"/>
      <c r="E33" s="23">
        <v>304</v>
      </c>
      <c r="F33" s="23"/>
      <c r="G33" s="23"/>
      <c r="H33" s="23"/>
      <c r="I33" s="23">
        <v>990</v>
      </c>
      <c r="J33" s="23"/>
      <c r="K33" s="23"/>
      <c r="L33" s="23"/>
      <c r="M33" s="23"/>
      <c r="N33" s="23">
        <v>821</v>
      </c>
      <c r="O33" s="104"/>
      <c r="P33" s="4"/>
    </row>
    <row r="34" spans="1:16" ht="12.75">
      <c r="A34" s="103" t="s">
        <v>59</v>
      </c>
      <c r="B34" s="23">
        <v>18</v>
      </c>
      <c r="C34" s="23"/>
      <c r="D34" s="23"/>
      <c r="E34" s="23">
        <v>399</v>
      </c>
      <c r="F34" s="23"/>
      <c r="G34" s="23"/>
      <c r="H34" s="23"/>
      <c r="I34" s="23">
        <v>54</v>
      </c>
      <c r="J34" s="23"/>
      <c r="K34" s="23"/>
      <c r="L34" s="23"/>
      <c r="M34" s="23"/>
      <c r="N34" s="23">
        <v>151</v>
      </c>
      <c r="O34" s="104"/>
      <c r="P34" s="4"/>
    </row>
    <row r="35" spans="1:16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>
        <v>67</v>
      </c>
      <c r="J35" s="23"/>
      <c r="K35" s="23"/>
      <c r="L35" s="23"/>
      <c r="M35" s="23"/>
      <c r="N35" s="23">
        <v>200</v>
      </c>
      <c r="O35" s="104"/>
      <c r="P35" s="4"/>
    </row>
    <row r="36" spans="1:16" ht="12.75">
      <c r="A36" s="103" t="s">
        <v>61</v>
      </c>
      <c r="B36" s="23">
        <v>348</v>
      </c>
      <c r="C36" s="23">
        <v>212</v>
      </c>
      <c r="D36" s="23"/>
      <c r="E36" s="23">
        <v>859</v>
      </c>
      <c r="F36" s="23"/>
      <c r="G36" s="23"/>
      <c r="H36" s="23"/>
      <c r="I36" s="23">
        <v>559</v>
      </c>
      <c r="J36" s="23"/>
      <c r="K36" s="23"/>
      <c r="L36" s="23"/>
      <c r="M36" s="23"/>
      <c r="N36" s="23">
        <v>2333</v>
      </c>
      <c r="O36" s="104"/>
      <c r="P36" s="4"/>
    </row>
    <row r="37" spans="1:16" ht="12.75">
      <c r="A37" s="115" t="s">
        <v>62</v>
      </c>
      <c r="B37" s="47">
        <v>846</v>
      </c>
      <c r="C37" s="47">
        <v>4</v>
      </c>
      <c r="D37" s="47">
        <v>11</v>
      </c>
      <c r="E37" s="47">
        <v>178</v>
      </c>
      <c r="F37" s="47"/>
      <c r="G37" s="47"/>
      <c r="H37" s="47"/>
      <c r="I37" s="47">
        <v>2711</v>
      </c>
      <c r="J37" s="47"/>
      <c r="K37" s="47"/>
      <c r="L37" s="47"/>
      <c r="M37" s="47"/>
      <c r="N37" s="47">
        <v>83</v>
      </c>
      <c r="O37" s="116"/>
      <c r="P37" s="4"/>
    </row>
    <row r="38" spans="1:16" ht="12.75">
      <c r="A38" s="115" t="s">
        <v>63</v>
      </c>
      <c r="B38" s="47">
        <v>367</v>
      </c>
      <c r="C38" s="47">
        <v>310</v>
      </c>
      <c r="D38" s="47">
        <v>17</v>
      </c>
      <c r="E38" s="47">
        <v>2682</v>
      </c>
      <c r="F38" s="47">
        <v>23</v>
      </c>
      <c r="G38" s="47">
        <v>12189</v>
      </c>
      <c r="H38" s="47">
        <v>9316</v>
      </c>
      <c r="I38" s="47">
        <v>1995</v>
      </c>
      <c r="J38" s="47"/>
      <c r="K38" s="47">
        <v>133</v>
      </c>
      <c r="L38" s="47"/>
      <c r="M38" s="47">
        <v>38</v>
      </c>
      <c r="N38" s="47">
        <v>2861</v>
      </c>
      <c r="O38" s="116"/>
      <c r="P38" s="4"/>
    </row>
    <row r="39" spans="1:16" ht="12.75">
      <c r="A39" s="115" t="s">
        <v>64</v>
      </c>
      <c r="B39" s="47">
        <v>367</v>
      </c>
      <c r="C39" s="47">
        <v>310</v>
      </c>
      <c r="D39" s="47">
        <v>17</v>
      </c>
      <c r="E39" s="47">
        <v>2682</v>
      </c>
      <c r="F39" s="47">
        <v>23</v>
      </c>
      <c r="G39" s="47">
        <v>12189</v>
      </c>
      <c r="H39" s="47">
        <v>9316</v>
      </c>
      <c r="I39" s="47">
        <v>1375</v>
      </c>
      <c r="J39" s="47"/>
      <c r="K39" s="47">
        <v>133</v>
      </c>
      <c r="L39" s="47"/>
      <c r="M39" s="47">
        <v>38</v>
      </c>
      <c r="N39" s="47">
        <v>2820</v>
      </c>
      <c r="O39" s="116"/>
      <c r="P39" s="4"/>
    </row>
    <row r="40" spans="1:16" ht="12.75">
      <c r="A40" s="115" t="s">
        <v>65</v>
      </c>
      <c r="B40" s="47"/>
      <c r="C40" s="47"/>
      <c r="D40" s="47"/>
      <c r="E40" s="47"/>
      <c r="F40" s="47"/>
      <c r="G40" s="47"/>
      <c r="H40" s="47"/>
      <c r="I40" s="47">
        <v>620</v>
      </c>
      <c r="J40" s="47"/>
      <c r="K40" s="47"/>
      <c r="L40" s="47"/>
      <c r="M40" s="47"/>
      <c r="N40" s="47">
        <v>41</v>
      </c>
      <c r="O40" s="116"/>
      <c r="P40" s="4"/>
    </row>
    <row r="41" spans="1:16" ht="13.5" thickBot="1">
      <c r="A41" s="97" t="s">
        <v>66</v>
      </c>
      <c r="B41" s="117"/>
      <c r="C41" s="117"/>
      <c r="D41" s="117"/>
      <c r="E41" s="117"/>
      <c r="F41" s="117"/>
      <c r="G41" s="117"/>
      <c r="H41" s="117"/>
      <c r="I41" s="117">
        <v>357</v>
      </c>
      <c r="J41" s="117"/>
      <c r="K41" s="117"/>
      <c r="L41" s="117"/>
      <c r="M41" s="117"/>
      <c r="N41" s="117"/>
      <c r="O41" s="118"/>
      <c r="P41" s="4"/>
    </row>
    <row r="42" spans="1:16" ht="12.75">
      <c r="A42" s="90" t="s">
        <v>67</v>
      </c>
      <c r="B42" s="119">
        <v>1453.2</v>
      </c>
      <c r="C42" s="119"/>
      <c r="D42" s="119"/>
      <c r="E42" s="119">
        <v>1527</v>
      </c>
      <c r="F42" s="119"/>
      <c r="G42" s="119"/>
      <c r="H42" s="119">
        <v>162.4</v>
      </c>
      <c r="I42" s="119">
        <v>4028.3</v>
      </c>
      <c r="J42" s="119"/>
      <c r="K42" s="119"/>
      <c r="L42" s="119">
        <v>2610.2</v>
      </c>
      <c r="M42" s="119"/>
      <c r="N42" s="119">
        <v>9781.1</v>
      </c>
      <c r="O42" s="120"/>
      <c r="P42" s="4"/>
    </row>
    <row r="43" spans="1:16" ht="13.5" thickBot="1">
      <c r="A43" s="97" t="s">
        <v>68</v>
      </c>
      <c r="B43" s="121">
        <v>350.3</v>
      </c>
      <c r="C43" s="121"/>
      <c r="D43" s="121"/>
      <c r="E43" s="121">
        <v>306.6</v>
      </c>
      <c r="F43" s="121"/>
      <c r="G43" s="121"/>
      <c r="H43" s="121">
        <v>5.2</v>
      </c>
      <c r="I43" s="121">
        <v>1044.2</v>
      </c>
      <c r="J43" s="121"/>
      <c r="K43" s="121"/>
      <c r="L43" s="121">
        <v>871.6</v>
      </c>
      <c r="M43" s="121"/>
      <c r="N43" s="121">
        <v>2577.9</v>
      </c>
      <c r="O43" s="122"/>
      <c r="P43" s="4"/>
    </row>
    <row r="44" spans="1:16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84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4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</row>
    <row r="52" spans="1:16" ht="13.5" thickBot="1">
      <c r="A52" s="126"/>
      <c r="B52" s="127" t="s">
        <v>4</v>
      </c>
      <c r="C52" s="127" t="s">
        <v>72</v>
      </c>
      <c r="D52" s="127" t="s">
        <v>87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</row>
    <row r="53" spans="1:16" ht="12.75">
      <c r="A53" s="90" t="s">
        <v>35</v>
      </c>
      <c r="B53" s="130">
        <v>2829.79</v>
      </c>
      <c r="C53" s="130"/>
      <c r="D53" s="130">
        <v>1866.6</v>
      </c>
      <c r="E53" s="130">
        <v>9.89</v>
      </c>
      <c r="F53" s="130">
        <v>3656.7</v>
      </c>
      <c r="G53" s="130">
        <v>2142.68</v>
      </c>
      <c r="H53" s="130">
        <v>10505.66</v>
      </c>
      <c r="I53" s="130">
        <v>3624.6</v>
      </c>
      <c r="J53" s="130"/>
      <c r="K53" s="130"/>
      <c r="L53" s="130">
        <v>224.46</v>
      </c>
      <c r="M53" s="130">
        <v>38</v>
      </c>
      <c r="N53" s="130"/>
      <c r="O53" s="131"/>
      <c r="P53" s="132">
        <v>14392.72</v>
      </c>
    </row>
    <row r="54" spans="1:16" ht="12.75">
      <c r="A54" s="103" t="s">
        <v>36</v>
      </c>
      <c r="B54" s="65"/>
      <c r="C54" s="65"/>
      <c r="D54" s="65"/>
      <c r="E54" s="65"/>
      <c r="F54" s="65"/>
      <c r="G54" s="65"/>
      <c r="H54" s="65"/>
      <c r="I54" s="65">
        <v>6374.55</v>
      </c>
      <c r="J54" s="65"/>
      <c r="K54" s="65"/>
      <c r="L54" s="65"/>
      <c r="M54" s="65"/>
      <c r="N54" s="65"/>
      <c r="O54" s="66"/>
      <c r="P54" s="104">
        <v>6374.55</v>
      </c>
    </row>
    <row r="55" spans="1:16" ht="12.75">
      <c r="A55" s="103" t="s">
        <v>37</v>
      </c>
      <c r="B55" s="65">
        <v>8.54</v>
      </c>
      <c r="C55" s="65"/>
      <c r="D55" s="65"/>
      <c r="E55" s="65"/>
      <c r="F55" s="65"/>
      <c r="G55" s="65"/>
      <c r="H55" s="65">
        <v>8.54</v>
      </c>
      <c r="I55" s="65">
        <v>97.65</v>
      </c>
      <c r="J55" s="65"/>
      <c r="K55" s="65"/>
      <c r="L55" s="65"/>
      <c r="M55" s="65"/>
      <c r="N55" s="65"/>
      <c r="O55" s="66"/>
      <c r="P55" s="104">
        <v>106.19</v>
      </c>
    </row>
    <row r="56" spans="1:16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90.3</v>
      </c>
      <c r="J56" s="65"/>
      <c r="K56" s="65"/>
      <c r="L56" s="65"/>
      <c r="M56" s="65"/>
      <c r="N56" s="65"/>
      <c r="O56" s="66"/>
      <c r="P56" s="104">
        <v>90.3</v>
      </c>
    </row>
    <row r="57" spans="1:16" ht="12.75">
      <c r="A57" s="103" t="s">
        <v>39</v>
      </c>
      <c r="B57" s="65">
        <v>15.86</v>
      </c>
      <c r="C57" s="65">
        <v>6.3</v>
      </c>
      <c r="D57" s="65">
        <v>46.2</v>
      </c>
      <c r="E57" s="65"/>
      <c r="F57" s="65"/>
      <c r="G57" s="65"/>
      <c r="H57" s="65">
        <v>68.36</v>
      </c>
      <c r="I57" s="65">
        <v>-283.5</v>
      </c>
      <c r="J57" s="65"/>
      <c r="K57" s="65"/>
      <c r="L57" s="65"/>
      <c r="M57" s="65"/>
      <c r="N57" s="65"/>
      <c r="O57" s="66"/>
      <c r="P57" s="104">
        <v>-215.14</v>
      </c>
    </row>
    <row r="58" spans="1:16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-267.75</v>
      </c>
      <c r="J58" s="67"/>
      <c r="K58" s="67"/>
      <c r="L58" s="67"/>
      <c r="M58" s="67"/>
      <c r="N58" s="67"/>
      <c r="O58" s="68"/>
      <c r="P58" s="106">
        <v>-267.75</v>
      </c>
    </row>
    <row r="59" spans="1:16" ht="12.75">
      <c r="A59" s="105" t="s">
        <v>41</v>
      </c>
      <c r="B59" s="67">
        <v>2837.11</v>
      </c>
      <c r="C59" s="67">
        <v>6.3</v>
      </c>
      <c r="D59" s="67">
        <v>1912.8</v>
      </c>
      <c r="E59" s="67">
        <v>9.89</v>
      </c>
      <c r="F59" s="67">
        <v>3656.7</v>
      </c>
      <c r="G59" s="67">
        <v>2142.68</v>
      </c>
      <c r="H59" s="67">
        <v>10565.48</v>
      </c>
      <c r="I59" s="67">
        <v>9259.95</v>
      </c>
      <c r="J59" s="67"/>
      <c r="K59" s="67"/>
      <c r="L59" s="67">
        <v>224.46</v>
      </c>
      <c r="M59" s="67">
        <v>38</v>
      </c>
      <c r="N59" s="67"/>
      <c r="O59" s="68"/>
      <c r="P59" s="106">
        <v>20087.89</v>
      </c>
    </row>
    <row r="60" spans="1:16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104"/>
    </row>
    <row r="61" spans="1:16" ht="13.5" thickBot="1">
      <c r="A61" s="107" t="s">
        <v>43</v>
      </c>
      <c r="B61" s="133">
        <v>2837.11</v>
      </c>
      <c r="C61" s="133">
        <v>6.3</v>
      </c>
      <c r="D61" s="133">
        <v>1912.8</v>
      </c>
      <c r="E61" s="133">
        <v>9.89</v>
      </c>
      <c r="F61" s="133">
        <v>3656.7</v>
      </c>
      <c r="G61" s="133">
        <v>2142.68</v>
      </c>
      <c r="H61" s="133">
        <v>10565.48</v>
      </c>
      <c r="I61" s="133">
        <v>9259.95</v>
      </c>
      <c r="J61" s="133"/>
      <c r="K61" s="133"/>
      <c r="L61" s="133">
        <v>224.46</v>
      </c>
      <c r="M61" s="133">
        <v>38</v>
      </c>
      <c r="N61" s="133"/>
      <c r="O61" s="134"/>
      <c r="P61" s="109">
        <v>20087.89</v>
      </c>
    </row>
    <row r="62" spans="1:16" ht="13.5" thickBot="1">
      <c r="A62" s="31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110" t="s">
        <v>44</v>
      </c>
      <c r="B63" s="111">
        <v>-1857.45</v>
      </c>
      <c r="C63" s="111">
        <v>981.6</v>
      </c>
      <c r="D63" s="111">
        <v>-360.3</v>
      </c>
      <c r="E63" s="111"/>
      <c r="F63" s="111"/>
      <c r="G63" s="111"/>
      <c r="H63" s="111">
        <v>-1236.15</v>
      </c>
      <c r="I63" s="111">
        <v>-1776.6</v>
      </c>
      <c r="J63" s="111"/>
      <c r="K63" s="111">
        <v>55.86</v>
      </c>
      <c r="L63" s="111">
        <v>-224.46</v>
      </c>
      <c r="M63" s="111"/>
      <c r="N63" s="111">
        <v>705.544</v>
      </c>
      <c r="O63" s="111"/>
      <c r="P63" s="112">
        <v>-2475.806</v>
      </c>
    </row>
    <row r="64" spans="1:16" ht="12.75">
      <c r="A64" s="103" t="s">
        <v>45</v>
      </c>
      <c r="B64" s="23">
        <v>-629.52</v>
      </c>
      <c r="C64" s="23"/>
      <c r="D64" s="23">
        <v>-354.3</v>
      </c>
      <c r="E64" s="23"/>
      <c r="F64" s="23"/>
      <c r="G64" s="23"/>
      <c r="H64" s="23">
        <v>-983.82</v>
      </c>
      <c r="I64" s="23">
        <v>-1022.7</v>
      </c>
      <c r="J64" s="23"/>
      <c r="K64" s="23"/>
      <c r="L64" s="23">
        <v>-224.46</v>
      </c>
      <c r="M64" s="23"/>
      <c r="N64" s="23">
        <v>841.1659999999999</v>
      </c>
      <c r="O64" s="23"/>
      <c r="P64" s="104">
        <v>-1389.814</v>
      </c>
    </row>
    <row r="65" spans="1:16" ht="12.75">
      <c r="A65" s="103" t="s">
        <v>46</v>
      </c>
      <c r="B65" s="23">
        <v>-176.9</v>
      </c>
      <c r="C65" s="23">
        <v>71.6</v>
      </c>
      <c r="D65" s="23"/>
      <c r="E65" s="23"/>
      <c r="F65" s="23"/>
      <c r="G65" s="23"/>
      <c r="H65" s="23">
        <v>-105.3</v>
      </c>
      <c r="I65" s="23"/>
      <c r="J65" s="23"/>
      <c r="K65" s="23">
        <v>55.86</v>
      </c>
      <c r="L65" s="23"/>
      <c r="M65" s="23"/>
      <c r="N65" s="23"/>
      <c r="O65" s="23"/>
      <c r="P65" s="104">
        <v>-49.44</v>
      </c>
    </row>
    <row r="66" spans="1:16" ht="12.75">
      <c r="A66" s="103" t="s">
        <v>47</v>
      </c>
      <c r="B66" s="23">
        <v>-1051.03</v>
      </c>
      <c r="C66" s="23">
        <v>900.9</v>
      </c>
      <c r="D66" s="23"/>
      <c r="E66" s="23"/>
      <c r="F66" s="23"/>
      <c r="G66" s="23"/>
      <c r="H66" s="23">
        <v>-150.13</v>
      </c>
      <c r="I66" s="23"/>
      <c r="J66" s="23"/>
      <c r="K66" s="23"/>
      <c r="L66" s="23"/>
      <c r="M66" s="23"/>
      <c r="N66" s="23"/>
      <c r="O66" s="23"/>
      <c r="P66" s="104">
        <v>-150.13</v>
      </c>
    </row>
    <row r="67" spans="1:16" ht="12.75">
      <c r="A67" s="103" t="s">
        <v>48</v>
      </c>
      <c r="B67" s="23"/>
      <c r="C67" s="23">
        <v>9.6</v>
      </c>
      <c r="D67" s="23">
        <v>-6</v>
      </c>
      <c r="E67" s="23"/>
      <c r="F67" s="23"/>
      <c r="G67" s="23"/>
      <c r="H67" s="23">
        <v>3.6</v>
      </c>
      <c r="I67" s="23">
        <v>-4.2</v>
      </c>
      <c r="J67" s="23"/>
      <c r="K67" s="23"/>
      <c r="L67" s="23"/>
      <c r="M67" s="23"/>
      <c r="N67" s="23"/>
      <c r="O67" s="23"/>
      <c r="P67" s="104">
        <v>-0.5999999999999988</v>
      </c>
    </row>
    <row r="68" spans="1:16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-443.1</v>
      </c>
      <c r="J68" s="23"/>
      <c r="K68" s="23"/>
      <c r="L68" s="23"/>
      <c r="M68" s="23"/>
      <c r="N68" s="23">
        <v>-7.31</v>
      </c>
      <c r="O68" s="23"/>
      <c r="P68" s="104">
        <v>-450.41</v>
      </c>
    </row>
    <row r="69" spans="1:16" ht="13.5" thickBot="1">
      <c r="A69" s="103" t="s">
        <v>50</v>
      </c>
      <c r="B69" s="23"/>
      <c r="C69" s="23">
        <v>-0.5</v>
      </c>
      <c r="D69" s="23"/>
      <c r="E69" s="23"/>
      <c r="F69" s="23"/>
      <c r="G69" s="23"/>
      <c r="H69" s="23">
        <v>-0.5</v>
      </c>
      <c r="I69" s="23">
        <v>-306.6</v>
      </c>
      <c r="J69" s="23"/>
      <c r="K69" s="23"/>
      <c r="L69" s="23"/>
      <c r="M69" s="23"/>
      <c r="N69" s="23">
        <v>-128.31199999999998</v>
      </c>
      <c r="O69" s="23"/>
      <c r="P69" s="104">
        <v>-435.41200000000003</v>
      </c>
    </row>
    <row r="70" spans="1:16" ht="13.5" thickBot="1">
      <c r="A70" s="107" t="s">
        <v>51</v>
      </c>
      <c r="B70" s="108">
        <v>979.66</v>
      </c>
      <c r="C70" s="108">
        <v>987.9</v>
      </c>
      <c r="D70" s="108">
        <v>1552.5</v>
      </c>
      <c r="E70" s="108">
        <v>9.89</v>
      </c>
      <c r="F70" s="108">
        <v>3656.7</v>
      </c>
      <c r="G70" s="108">
        <v>2142.68</v>
      </c>
      <c r="H70" s="108">
        <v>9329.33</v>
      </c>
      <c r="I70" s="108">
        <v>7483.35</v>
      </c>
      <c r="J70" s="108"/>
      <c r="K70" s="108">
        <v>55.86</v>
      </c>
      <c r="L70" s="108"/>
      <c r="M70" s="108">
        <v>38</v>
      </c>
      <c r="N70" s="108">
        <v>705.544</v>
      </c>
      <c r="O70" s="108"/>
      <c r="P70" s="108">
        <v>17612.084</v>
      </c>
    </row>
    <row r="71" spans="1:16" ht="13.5" thickBot="1">
      <c r="A71" s="41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110" t="s">
        <v>52</v>
      </c>
      <c r="B72" s="111">
        <v>979.66</v>
      </c>
      <c r="C72" s="111">
        <v>987.9</v>
      </c>
      <c r="D72" s="111">
        <v>1552.5</v>
      </c>
      <c r="E72" s="111">
        <v>9.89</v>
      </c>
      <c r="F72" s="111">
        <v>3656.7</v>
      </c>
      <c r="G72" s="111">
        <v>2142.68</v>
      </c>
      <c r="H72" s="111">
        <v>9329.33</v>
      </c>
      <c r="I72" s="111">
        <v>7483.35</v>
      </c>
      <c r="J72" s="111"/>
      <c r="K72" s="111">
        <v>55.86</v>
      </c>
      <c r="L72" s="111"/>
      <c r="M72" s="111">
        <v>38</v>
      </c>
      <c r="N72" s="111">
        <v>705.5439999999999</v>
      </c>
      <c r="O72" s="111"/>
      <c r="P72" s="112">
        <v>17612.084000000003</v>
      </c>
    </row>
    <row r="73" spans="1:16" ht="12.75">
      <c r="A73" s="113" t="s">
        <v>53</v>
      </c>
      <c r="B73" s="44">
        <v>239.73</v>
      </c>
      <c r="C73" s="44">
        <v>807.8</v>
      </c>
      <c r="D73" s="44">
        <v>694.5</v>
      </c>
      <c r="E73" s="44"/>
      <c r="F73" s="44"/>
      <c r="G73" s="44"/>
      <c r="H73" s="44">
        <v>1742.03</v>
      </c>
      <c r="I73" s="44">
        <v>2167.2</v>
      </c>
      <c r="J73" s="44"/>
      <c r="K73" s="44"/>
      <c r="L73" s="44"/>
      <c r="M73" s="44"/>
      <c r="N73" s="44">
        <v>452.36</v>
      </c>
      <c r="O73" s="44"/>
      <c r="P73" s="114">
        <v>4361.59</v>
      </c>
    </row>
    <row r="74" spans="1:16" ht="12.75">
      <c r="A74" s="103" t="s">
        <v>54</v>
      </c>
      <c r="B74" s="23"/>
      <c r="C74" s="23">
        <v>659.4</v>
      </c>
      <c r="D74" s="23">
        <v>4.5</v>
      </c>
      <c r="E74" s="23"/>
      <c r="F74" s="23"/>
      <c r="G74" s="23"/>
      <c r="H74" s="23">
        <v>663.9</v>
      </c>
      <c r="I74" s="23">
        <v>127.05</v>
      </c>
      <c r="J74" s="23"/>
      <c r="K74" s="23"/>
      <c r="L74" s="23"/>
      <c r="M74" s="23"/>
      <c r="N74" s="23">
        <v>69.832</v>
      </c>
      <c r="O74" s="23"/>
      <c r="P74" s="104">
        <v>860.782</v>
      </c>
    </row>
    <row r="75" spans="1:16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144.9</v>
      </c>
      <c r="J75" s="23"/>
      <c r="K75" s="23"/>
      <c r="L75" s="23"/>
      <c r="M75" s="23"/>
      <c r="N75" s="23">
        <v>49.965999999999994</v>
      </c>
      <c r="O75" s="23"/>
      <c r="P75" s="104">
        <v>194.86599999999999</v>
      </c>
    </row>
    <row r="76" spans="1:16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119.7</v>
      </c>
      <c r="J76" s="23"/>
      <c r="K76" s="23"/>
      <c r="L76" s="23"/>
      <c r="M76" s="23"/>
      <c r="N76" s="23"/>
      <c r="O76" s="23"/>
      <c r="P76" s="104">
        <v>119.7</v>
      </c>
    </row>
    <row r="77" spans="1:16" ht="12.75">
      <c r="A77" s="103" t="s">
        <v>57</v>
      </c>
      <c r="B77" s="23"/>
      <c r="C77" s="23"/>
      <c r="D77" s="23">
        <v>221.4</v>
      </c>
      <c r="E77" s="23"/>
      <c r="F77" s="23"/>
      <c r="G77" s="23"/>
      <c r="H77" s="23">
        <v>221.4</v>
      </c>
      <c r="I77" s="23">
        <v>22.05</v>
      </c>
      <c r="J77" s="23"/>
      <c r="K77" s="23"/>
      <c r="L77" s="23"/>
      <c r="M77" s="23"/>
      <c r="N77" s="23">
        <v>31.131999999999998</v>
      </c>
      <c r="O77" s="23"/>
      <c r="P77" s="104">
        <v>274.582</v>
      </c>
    </row>
    <row r="78" spans="1:16" ht="12.75">
      <c r="A78" s="103" t="s">
        <v>58</v>
      </c>
      <c r="B78" s="23">
        <v>16.47</v>
      </c>
      <c r="C78" s="23"/>
      <c r="D78" s="23">
        <v>91.2</v>
      </c>
      <c r="E78" s="23"/>
      <c r="F78" s="23"/>
      <c r="G78" s="23"/>
      <c r="H78" s="23">
        <v>107.67</v>
      </c>
      <c r="I78" s="23">
        <v>1039.5</v>
      </c>
      <c r="J78" s="23"/>
      <c r="K78" s="23"/>
      <c r="L78" s="23"/>
      <c r="M78" s="23"/>
      <c r="N78" s="23">
        <v>70.606</v>
      </c>
      <c r="O78" s="23"/>
      <c r="P78" s="104">
        <v>1217.776</v>
      </c>
    </row>
    <row r="79" spans="1:16" ht="12.75">
      <c r="A79" s="103" t="s">
        <v>59</v>
      </c>
      <c r="B79" s="23">
        <v>10.98</v>
      </c>
      <c r="C79" s="23"/>
      <c r="D79" s="23">
        <v>119.7</v>
      </c>
      <c r="E79" s="23"/>
      <c r="F79" s="23"/>
      <c r="G79" s="23"/>
      <c r="H79" s="23">
        <v>130.68</v>
      </c>
      <c r="I79" s="23">
        <v>56.7</v>
      </c>
      <c r="J79" s="23"/>
      <c r="K79" s="23"/>
      <c r="L79" s="23"/>
      <c r="M79" s="23"/>
      <c r="N79" s="23">
        <v>12.985999999999999</v>
      </c>
      <c r="O79" s="23"/>
      <c r="P79" s="104">
        <v>200.36599999999999</v>
      </c>
    </row>
    <row r="80" spans="1:16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70.35</v>
      </c>
      <c r="J80" s="23"/>
      <c r="K80" s="23"/>
      <c r="L80" s="23"/>
      <c r="M80" s="23"/>
      <c r="N80" s="23">
        <v>17.2</v>
      </c>
      <c r="O80" s="23"/>
      <c r="P80" s="104">
        <v>87.55</v>
      </c>
    </row>
    <row r="81" spans="1:16" ht="12.75">
      <c r="A81" s="103" t="s">
        <v>61</v>
      </c>
      <c r="B81" s="26">
        <v>212.28</v>
      </c>
      <c r="C81" s="26">
        <v>148.4</v>
      </c>
      <c r="D81" s="26">
        <v>257.7</v>
      </c>
      <c r="E81" s="26"/>
      <c r="F81" s="26"/>
      <c r="G81" s="26"/>
      <c r="H81" s="26">
        <v>618.38</v>
      </c>
      <c r="I81" s="26">
        <v>586.95</v>
      </c>
      <c r="J81" s="26"/>
      <c r="K81" s="26"/>
      <c r="L81" s="26"/>
      <c r="M81" s="26"/>
      <c r="N81" s="26">
        <v>200.63799999999998</v>
      </c>
      <c r="O81" s="26"/>
      <c r="P81" s="106">
        <v>1405.9679999999998</v>
      </c>
    </row>
    <row r="82" spans="1:16" ht="12.75">
      <c r="A82" s="115" t="s">
        <v>62</v>
      </c>
      <c r="B82" s="44">
        <v>516.06</v>
      </c>
      <c r="C82" s="44">
        <v>8.3</v>
      </c>
      <c r="D82" s="44">
        <v>53.4</v>
      </c>
      <c r="E82" s="44"/>
      <c r="F82" s="44"/>
      <c r="G82" s="44"/>
      <c r="H82" s="44">
        <v>577.76</v>
      </c>
      <c r="I82" s="44">
        <v>2846.55</v>
      </c>
      <c r="J82" s="44"/>
      <c r="K82" s="44"/>
      <c r="L82" s="44"/>
      <c r="M82" s="44"/>
      <c r="N82" s="44">
        <v>7.137999999999999</v>
      </c>
      <c r="O82" s="44"/>
      <c r="P82" s="114">
        <v>3431.448</v>
      </c>
    </row>
    <row r="83" spans="1:16" ht="12.75">
      <c r="A83" s="115" t="s">
        <v>63</v>
      </c>
      <c r="B83" s="44">
        <v>223.87</v>
      </c>
      <c r="C83" s="44">
        <v>171.8</v>
      </c>
      <c r="D83" s="44">
        <v>804.6</v>
      </c>
      <c r="E83" s="44">
        <v>9.89</v>
      </c>
      <c r="F83" s="44">
        <v>3656.7</v>
      </c>
      <c r="G83" s="44">
        <v>2142.68</v>
      </c>
      <c r="H83" s="44">
        <v>7009.54</v>
      </c>
      <c r="I83" s="44">
        <v>2094.75</v>
      </c>
      <c r="J83" s="44"/>
      <c r="K83" s="44">
        <v>55.86</v>
      </c>
      <c r="L83" s="44"/>
      <c r="M83" s="44">
        <v>38</v>
      </c>
      <c r="N83" s="44">
        <v>246.046</v>
      </c>
      <c r="O83" s="44"/>
      <c r="P83" s="114">
        <v>9444.196000000002</v>
      </c>
    </row>
    <row r="84" spans="1:16" ht="12.75">
      <c r="A84" s="115" t="s">
        <v>64</v>
      </c>
      <c r="B84" s="44">
        <v>223.87</v>
      </c>
      <c r="C84" s="44">
        <v>171.8</v>
      </c>
      <c r="D84" s="44">
        <v>804.6</v>
      </c>
      <c r="E84" s="44">
        <v>9.89</v>
      </c>
      <c r="F84" s="44">
        <v>3656.7</v>
      </c>
      <c r="G84" s="44">
        <v>2142.68</v>
      </c>
      <c r="H84" s="44">
        <v>7009.54</v>
      </c>
      <c r="I84" s="44">
        <v>1443.75</v>
      </c>
      <c r="J84" s="44"/>
      <c r="K84" s="44">
        <v>55.86</v>
      </c>
      <c r="L84" s="44"/>
      <c r="M84" s="44">
        <v>38</v>
      </c>
      <c r="N84" s="44">
        <v>242.52</v>
      </c>
      <c r="O84" s="44"/>
      <c r="P84" s="114">
        <v>8789.67</v>
      </c>
    </row>
    <row r="85" spans="1:16" ht="12.75">
      <c r="A85" s="115" t="s">
        <v>65</v>
      </c>
      <c r="B85" s="44"/>
      <c r="C85" s="44"/>
      <c r="D85" s="44"/>
      <c r="E85" s="44"/>
      <c r="F85" s="44"/>
      <c r="G85" s="44"/>
      <c r="H85" s="44"/>
      <c r="I85" s="44">
        <v>651</v>
      </c>
      <c r="J85" s="44"/>
      <c r="K85" s="44"/>
      <c r="L85" s="44"/>
      <c r="M85" s="44"/>
      <c r="N85" s="44">
        <v>3.526</v>
      </c>
      <c r="O85" s="44"/>
      <c r="P85" s="114">
        <v>654.526</v>
      </c>
    </row>
    <row r="86" spans="1:16" ht="13.5" thickBot="1">
      <c r="A86" s="97" t="s">
        <v>66</v>
      </c>
      <c r="B86" s="117"/>
      <c r="C86" s="117"/>
      <c r="D86" s="117"/>
      <c r="E86" s="117"/>
      <c r="F86" s="117"/>
      <c r="G86" s="117"/>
      <c r="H86" s="117"/>
      <c r="I86" s="117">
        <v>374.85</v>
      </c>
      <c r="J86" s="117"/>
      <c r="K86" s="117"/>
      <c r="L86" s="117"/>
      <c r="M86" s="117"/>
      <c r="N86" s="117"/>
      <c r="O86" s="117"/>
      <c r="P86" s="118">
        <v>374.85</v>
      </c>
    </row>
    <row r="87" spans="1:16" ht="12.75">
      <c r="A87" s="90" t="s">
        <v>67</v>
      </c>
      <c r="B87" s="135">
        <v>1453.2</v>
      </c>
      <c r="C87" s="135"/>
      <c r="D87" s="135">
        <v>1527</v>
      </c>
      <c r="E87" s="135"/>
      <c r="F87" s="135"/>
      <c r="G87" s="135">
        <v>162.4</v>
      </c>
      <c r="H87" s="135">
        <v>3142.6</v>
      </c>
      <c r="I87" s="135">
        <v>4028.3</v>
      </c>
      <c r="J87" s="135"/>
      <c r="K87" s="135"/>
      <c r="L87" s="135">
        <v>2610.2</v>
      </c>
      <c r="M87" s="135"/>
      <c r="N87" s="135"/>
      <c r="O87" s="135"/>
      <c r="P87" s="132">
        <v>9781.1</v>
      </c>
    </row>
    <row r="88" spans="1:16" ht="13.5" thickBot="1">
      <c r="A88" s="97" t="s">
        <v>68</v>
      </c>
      <c r="B88" s="117">
        <v>350.3</v>
      </c>
      <c r="C88" s="117"/>
      <c r="D88" s="117">
        <v>306.6</v>
      </c>
      <c r="E88" s="117"/>
      <c r="F88" s="117"/>
      <c r="G88" s="117">
        <v>5.2</v>
      </c>
      <c r="H88" s="117">
        <v>662.1</v>
      </c>
      <c r="I88" s="117">
        <v>1044.2</v>
      </c>
      <c r="J88" s="117"/>
      <c r="K88" s="117"/>
      <c r="L88" s="117">
        <v>871.6</v>
      </c>
      <c r="M88" s="117"/>
      <c r="N88" s="117"/>
      <c r="O88" s="117"/>
      <c r="P88" s="118">
        <v>2577.9</v>
      </c>
    </row>
    <row r="89" spans="1:16" ht="12.75">
      <c r="A89" s="90" t="s">
        <v>74</v>
      </c>
      <c r="B89" s="136">
        <v>173242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228.88305950572965</v>
      </c>
      <c r="M89" s="138" t="s">
        <v>78</v>
      </c>
      <c r="N89" s="138"/>
      <c r="O89" s="138"/>
      <c r="P89" s="140" t="s">
        <v>91</v>
      </c>
    </row>
    <row r="90" spans="1:16" ht="13.5" thickBot="1">
      <c r="A90" s="97" t="s">
        <v>79</v>
      </c>
      <c r="B90" s="141" t="s">
        <v>92</v>
      </c>
      <c r="C90" s="142" t="s">
        <v>80</v>
      </c>
      <c r="D90" s="142"/>
      <c r="E90" s="143" t="s">
        <v>93</v>
      </c>
      <c r="F90" s="142" t="s">
        <v>94</v>
      </c>
      <c r="G90" s="144" t="s">
        <v>95</v>
      </c>
      <c r="H90" s="144">
        <v>554.6842468590362</v>
      </c>
      <c r="I90" s="142" t="s">
        <v>96</v>
      </c>
      <c r="J90" s="142"/>
      <c r="K90" s="142"/>
      <c r="L90" s="145">
        <v>270.0814579594091</v>
      </c>
      <c r="M90" s="142" t="s">
        <v>83</v>
      </c>
      <c r="N90" s="142"/>
      <c r="O90" s="142"/>
      <c r="P90" s="146" t="s">
        <v>97</v>
      </c>
    </row>
  </sheetData>
  <sheetProtection/>
  <mergeCells count="4">
    <mergeCell ref="A1:O1"/>
    <mergeCell ref="A2:O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5"/>
  <sheetViews>
    <sheetView zoomScale="25" zoomScaleNormal="25" zoomScalePageLayoutView="0" workbookViewId="0" topLeftCell="A1">
      <selection activeCell="A58" sqref="A58:Q105"/>
    </sheetView>
  </sheetViews>
  <sheetFormatPr defaultColWidth="9.140625" defaultRowHeight="12.75"/>
  <cols>
    <col min="1" max="1" width="29.7109375" style="0" customWidth="1"/>
    <col min="2" max="2" width="9.28125" style="0" bestFit="1" customWidth="1"/>
    <col min="3" max="3" width="9.8515625" style="0" bestFit="1" customWidth="1"/>
    <col min="4" max="11" width="9.28125" style="0" bestFit="1" customWidth="1"/>
    <col min="12" max="12" width="9.8515625" style="0" bestFit="1" customWidth="1"/>
    <col min="13" max="13" width="9.28125" style="0" bestFit="1" customWidth="1"/>
  </cols>
  <sheetData>
    <row r="1" spans="1:17" ht="12.75">
      <c r="A1" s="568" t="s">
        <v>294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415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221"/>
    </row>
    <row r="3" spans="1:17" ht="12.75">
      <c r="A3" s="263" t="s">
        <v>286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226</v>
      </c>
      <c r="H5" s="266" t="s">
        <v>10</v>
      </c>
      <c r="I5" s="266" t="s">
        <v>11</v>
      </c>
      <c r="J5" s="266" t="s">
        <v>12</v>
      </c>
      <c r="K5" s="266" t="s">
        <v>295</v>
      </c>
      <c r="L5" s="266" t="s">
        <v>14</v>
      </c>
      <c r="M5" s="266" t="s">
        <v>228</v>
      </c>
      <c r="N5" s="266" t="s">
        <v>16</v>
      </c>
      <c r="O5" s="266" t="s">
        <v>89</v>
      </c>
      <c r="P5" s="267" t="s">
        <v>17</v>
      </c>
      <c r="Q5" s="5"/>
    </row>
    <row r="6" spans="1:17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270">
        <v>3000</v>
      </c>
      <c r="H6" s="270">
        <v>2300</v>
      </c>
      <c r="I6" s="270"/>
      <c r="J6" s="270">
        <v>9100</v>
      </c>
      <c r="K6" s="270">
        <v>4200</v>
      </c>
      <c r="L6" s="270">
        <v>860</v>
      </c>
      <c r="M6" s="270">
        <v>8600</v>
      </c>
      <c r="N6" s="270">
        <v>860</v>
      </c>
      <c r="O6" s="270">
        <v>10000</v>
      </c>
      <c r="P6" s="271">
        <v>10000</v>
      </c>
      <c r="Q6" s="5"/>
    </row>
    <row r="7" spans="1:17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231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288</v>
      </c>
      <c r="P7" s="275" t="s">
        <v>288</v>
      </c>
      <c r="Q7" s="5"/>
    </row>
    <row r="8" spans="1:17" ht="13.5" thickTop="1">
      <c r="A8" s="268" t="s">
        <v>234</v>
      </c>
      <c r="B8" s="276">
        <v>3038</v>
      </c>
      <c r="C8" s="277">
        <v>48762</v>
      </c>
      <c r="D8" s="277">
        <v>416</v>
      </c>
      <c r="E8" s="277"/>
      <c r="F8" s="277"/>
      <c r="G8" s="277">
        <v>17815</v>
      </c>
      <c r="H8" s="277">
        <v>10885</v>
      </c>
      <c r="I8" s="277">
        <v>2876.195</v>
      </c>
      <c r="J8" s="277">
        <v>173.5</v>
      </c>
      <c r="K8" s="277"/>
      <c r="L8" s="277">
        <v>17940</v>
      </c>
      <c r="M8" s="277">
        <v>63</v>
      </c>
      <c r="N8" s="277"/>
      <c r="O8" s="277">
        <v>342</v>
      </c>
      <c r="P8" s="278">
        <v>19</v>
      </c>
      <c r="Q8" s="5"/>
    </row>
    <row r="9" spans="1:17" ht="12.75">
      <c r="A9" s="268" t="s">
        <v>235</v>
      </c>
      <c r="B9" s="279">
        <v>3615</v>
      </c>
      <c r="C9" s="280">
        <v>0</v>
      </c>
      <c r="D9" s="280"/>
      <c r="E9" s="280">
        <v>11</v>
      </c>
      <c r="F9" s="280"/>
      <c r="G9" s="280"/>
      <c r="H9" s="280"/>
      <c r="I9" s="280">
        <v>20769.961825</v>
      </c>
      <c r="J9" s="280">
        <v>2998</v>
      </c>
      <c r="K9" s="280"/>
      <c r="L9" s="280"/>
      <c r="M9" s="280"/>
      <c r="N9" s="280">
        <v>559</v>
      </c>
      <c r="O9" s="280"/>
      <c r="P9" s="281"/>
      <c r="Q9" s="5"/>
    </row>
    <row r="10" spans="1:17" ht="12.75">
      <c r="A10" s="268" t="s">
        <v>236</v>
      </c>
      <c r="B10" s="279">
        <v>2</v>
      </c>
      <c r="C10" s="280" t="s">
        <v>237</v>
      </c>
      <c r="D10" s="280"/>
      <c r="E10" s="280"/>
      <c r="F10" s="280"/>
      <c r="G10" s="280"/>
      <c r="H10" s="280"/>
      <c r="I10" s="280">
        <v>2351.04</v>
      </c>
      <c r="J10" s="280"/>
      <c r="K10" s="280"/>
      <c r="L10" s="280"/>
      <c r="M10" s="280"/>
      <c r="N10" s="280">
        <v>0</v>
      </c>
      <c r="O10" s="280"/>
      <c r="P10" s="281"/>
      <c r="Q10" s="5"/>
    </row>
    <row r="11" spans="1:17" ht="12.75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>
        <v>596.089</v>
      </c>
      <c r="J11" s="280"/>
      <c r="K11" s="280"/>
      <c r="L11" s="280"/>
      <c r="M11" s="280"/>
      <c r="N11" s="280"/>
      <c r="O11" s="280"/>
      <c r="P11" s="281"/>
      <c r="Q11" s="5"/>
    </row>
    <row r="12" spans="1:17" ht="12.75">
      <c r="A12" s="268" t="s">
        <v>239</v>
      </c>
      <c r="B12" s="279">
        <v>174</v>
      </c>
      <c r="C12" s="280">
        <v>-1205</v>
      </c>
      <c r="D12" s="280">
        <v>-7</v>
      </c>
      <c r="E12" s="280">
        <v>-6</v>
      </c>
      <c r="F12" s="280">
        <v>-3</v>
      </c>
      <c r="G12" s="280"/>
      <c r="H12" s="280"/>
      <c r="I12" s="280">
        <v>575.264</v>
      </c>
      <c r="J12" s="280">
        <v>-9.4</v>
      </c>
      <c r="K12" s="280"/>
      <c r="L12" s="280"/>
      <c r="M12" s="280"/>
      <c r="N12" s="280"/>
      <c r="O12" s="280"/>
      <c r="P12" s="281"/>
      <c r="Q12" s="5"/>
    </row>
    <row r="13" spans="1:17" ht="12.75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>
        <v>232.672</v>
      </c>
      <c r="J13" s="280"/>
      <c r="K13" s="280"/>
      <c r="L13" s="280"/>
      <c r="M13" s="280"/>
      <c r="N13" s="280"/>
      <c r="O13" s="280"/>
      <c r="P13" s="281"/>
      <c r="Q13" s="5"/>
    </row>
    <row r="14" spans="1:17" ht="12.75">
      <c r="A14" s="381" t="s">
        <v>41</v>
      </c>
      <c r="B14" s="283">
        <v>6825</v>
      </c>
      <c r="C14" s="284">
        <v>47557</v>
      </c>
      <c r="D14" s="284">
        <v>409</v>
      </c>
      <c r="E14" s="284">
        <v>5</v>
      </c>
      <c r="F14" s="284">
        <v>-3</v>
      </c>
      <c r="G14" s="284">
        <v>17815</v>
      </c>
      <c r="H14" s="284">
        <v>10885</v>
      </c>
      <c r="I14" s="284">
        <v>21506.963824999995</v>
      </c>
      <c r="J14" s="284">
        <v>3162.1</v>
      </c>
      <c r="K14" s="284"/>
      <c r="L14" s="284">
        <v>17940</v>
      </c>
      <c r="M14" s="284">
        <v>63</v>
      </c>
      <c r="N14" s="284">
        <v>559</v>
      </c>
      <c r="O14" s="284">
        <v>342</v>
      </c>
      <c r="P14" s="285">
        <v>19</v>
      </c>
      <c r="Q14" s="5"/>
    </row>
    <row r="15" spans="1:17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>
        <v>225.141</v>
      </c>
      <c r="J15" s="280"/>
      <c r="K15" s="280"/>
      <c r="L15" s="280"/>
      <c r="M15" s="280"/>
      <c r="N15" s="280"/>
      <c r="O15" s="280"/>
      <c r="P15" s="281"/>
      <c r="Q15" s="5"/>
    </row>
    <row r="16" spans="1:17" ht="14.25" thickBot="1" thickTop="1">
      <c r="A16" s="287" t="s">
        <v>43</v>
      </c>
      <c r="B16" s="288">
        <v>6825</v>
      </c>
      <c r="C16" s="289">
        <v>47557</v>
      </c>
      <c r="D16" s="289">
        <v>409</v>
      </c>
      <c r="E16" s="289">
        <v>5</v>
      </c>
      <c r="F16" s="289">
        <v>-3</v>
      </c>
      <c r="G16" s="289">
        <v>17815</v>
      </c>
      <c r="H16" s="289">
        <v>10885</v>
      </c>
      <c r="I16" s="289">
        <v>21732.104824999995</v>
      </c>
      <c r="J16" s="289">
        <v>3162.1</v>
      </c>
      <c r="K16" s="289"/>
      <c r="L16" s="289">
        <v>17940</v>
      </c>
      <c r="M16" s="289">
        <v>63</v>
      </c>
      <c r="N16" s="289">
        <v>559</v>
      </c>
      <c r="O16" s="289">
        <v>342</v>
      </c>
      <c r="P16" s="290">
        <v>19</v>
      </c>
      <c r="Q16" s="5"/>
    </row>
    <row r="17" spans="1:17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1"/>
    </row>
    <row r="18" spans="1:17" ht="13.5" thickTop="1">
      <c r="A18" s="293" t="s">
        <v>44</v>
      </c>
      <c r="B18" s="294">
        <v>-4554</v>
      </c>
      <c r="C18" s="295">
        <v>-29623</v>
      </c>
      <c r="D18" s="295">
        <v>-3</v>
      </c>
      <c r="E18" s="295">
        <v>2860.5</v>
      </c>
      <c r="F18" s="295">
        <v>41</v>
      </c>
      <c r="G18" s="295" t="s">
        <v>237</v>
      </c>
      <c r="H18" s="295" t="s">
        <v>237</v>
      </c>
      <c r="I18" s="295">
        <v>-3305.379825</v>
      </c>
      <c r="J18" s="295">
        <v>-2712</v>
      </c>
      <c r="K18" s="295">
        <v>73</v>
      </c>
      <c r="L18" s="295">
        <v>-17940</v>
      </c>
      <c r="M18" s="295">
        <v>-63</v>
      </c>
      <c r="N18" s="295">
        <v>41611</v>
      </c>
      <c r="O18" s="295" t="s">
        <v>237</v>
      </c>
      <c r="P18" s="296" t="s">
        <v>237</v>
      </c>
      <c r="Q18" s="5"/>
    </row>
    <row r="19" spans="1:17" ht="12.75">
      <c r="A19" s="286" t="s">
        <v>241</v>
      </c>
      <c r="B19" s="279">
        <v>-247</v>
      </c>
      <c r="C19" s="280">
        <v>-29366</v>
      </c>
      <c r="D19" s="280"/>
      <c r="E19" s="280"/>
      <c r="F19" s="280"/>
      <c r="G19" s="280"/>
      <c r="H19" s="280"/>
      <c r="I19" s="280">
        <v>-1248.265</v>
      </c>
      <c r="J19" s="280">
        <v>-2712</v>
      </c>
      <c r="K19" s="280"/>
      <c r="L19" s="280">
        <v>-17940</v>
      </c>
      <c r="M19" s="280">
        <v>-63</v>
      </c>
      <c r="N19" s="280">
        <v>52043</v>
      </c>
      <c r="O19" s="280"/>
      <c r="P19" s="281"/>
      <c r="Q19" s="5"/>
    </row>
    <row r="20" spans="1:17" ht="12.75">
      <c r="A20" s="286" t="s">
        <v>289</v>
      </c>
      <c r="B20" s="279">
        <v>-137</v>
      </c>
      <c r="C20" s="280"/>
      <c r="D20" s="280"/>
      <c r="E20" s="280">
        <v>88</v>
      </c>
      <c r="F20" s="280"/>
      <c r="G20" s="280"/>
      <c r="H20" s="280"/>
      <c r="I20" s="280">
        <v>0</v>
      </c>
      <c r="J20" s="280"/>
      <c r="K20" s="280">
        <v>73</v>
      </c>
      <c r="L20" s="280"/>
      <c r="M20" s="280"/>
      <c r="N20" s="280"/>
      <c r="O20" s="280"/>
      <c r="P20" s="281"/>
      <c r="Q20" s="5"/>
    </row>
    <row r="21" spans="1:17" ht="12.75">
      <c r="A21" s="286" t="s">
        <v>242</v>
      </c>
      <c r="B21" s="279">
        <v>-3868</v>
      </c>
      <c r="C21" s="280" t="s">
        <v>237</v>
      </c>
      <c r="D21" s="280"/>
      <c r="E21" s="280">
        <v>2812.1</v>
      </c>
      <c r="F21" s="280"/>
      <c r="G21" s="280"/>
      <c r="H21" s="280"/>
      <c r="I21" s="280">
        <v>0</v>
      </c>
      <c r="J21" s="280"/>
      <c r="K21" s="280"/>
      <c r="L21" s="280"/>
      <c r="M21" s="280"/>
      <c r="N21" s="280"/>
      <c r="O21" s="280"/>
      <c r="P21" s="281"/>
      <c r="Q21" s="5"/>
    </row>
    <row r="22" spans="1:17" ht="12.75">
      <c r="A22" s="286" t="s">
        <v>6</v>
      </c>
      <c r="B22" s="279" t="s">
        <v>237</v>
      </c>
      <c r="C22" s="280">
        <v>-40</v>
      </c>
      <c r="D22" s="280"/>
      <c r="E22" s="280">
        <v>-7.5</v>
      </c>
      <c r="F22" s="280">
        <v>41</v>
      </c>
      <c r="G22" s="280"/>
      <c r="H22" s="280"/>
      <c r="I22" s="280">
        <v>-3.093</v>
      </c>
      <c r="J22" s="280"/>
      <c r="K22" s="280"/>
      <c r="L22" s="280"/>
      <c r="M22" s="280"/>
      <c r="N22" s="280"/>
      <c r="O22" s="280"/>
      <c r="P22" s="281"/>
      <c r="Q22" s="5"/>
    </row>
    <row r="23" spans="1:17" ht="12.75">
      <c r="A23" s="286" t="s">
        <v>243</v>
      </c>
      <c r="B23" s="279" t="s">
        <v>237</v>
      </c>
      <c r="C23" s="280" t="s">
        <v>244</v>
      </c>
      <c r="D23" s="280"/>
      <c r="E23" s="280"/>
      <c r="F23" s="280"/>
      <c r="G23" s="280"/>
      <c r="H23" s="280"/>
      <c r="I23" s="280">
        <v>-1236.076</v>
      </c>
      <c r="J23" s="280"/>
      <c r="K23" s="280"/>
      <c r="L23" s="280"/>
      <c r="M23" s="280"/>
      <c r="N23" s="280">
        <v>-950</v>
      </c>
      <c r="O23" s="280"/>
      <c r="P23" s="281"/>
      <c r="Q23" s="5"/>
    </row>
    <row r="24" spans="1:17" ht="13.5" thickBot="1">
      <c r="A24" s="286" t="s">
        <v>50</v>
      </c>
      <c r="B24" s="279">
        <v>-302</v>
      </c>
      <c r="C24" s="280">
        <v>-217</v>
      </c>
      <c r="D24" s="280">
        <v>-3</v>
      </c>
      <c r="E24" s="280">
        <v>-32.1</v>
      </c>
      <c r="F24" s="280"/>
      <c r="G24" s="280"/>
      <c r="H24" s="280"/>
      <c r="I24" s="280">
        <v>-817.9458249999997</v>
      </c>
      <c r="J24" s="280">
        <v>0</v>
      </c>
      <c r="K24" s="280"/>
      <c r="L24" s="280"/>
      <c r="M24" s="280"/>
      <c r="N24" s="280">
        <v>-9482</v>
      </c>
      <c r="O24" s="280"/>
      <c r="P24" s="281"/>
      <c r="Q24" s="5"/>
    </row>
    <row r="25" spans="1:17" ht="14.25" thickBot="1" thickTop="1">
      <c r="A25" s="287" t="s">
        <v>245</v>
      </c>
      <c r="B25" s="288">
        <v>2271</v>
      </c>
      <c r="C25" s="289">
        <v>17934</v>
      </c>
      <c r="D25" s="289">
        <v>406</v>
      </c>
      <c r="E25" s="289">
        <v>2865.5</v>
      </c>
      <c r="F25" s="289">
        <v>38</v>
      </c>
      <c r="G25" s="289">
        <v>17815</v>
      </c>
      <c r="H25" s="289">
        <v>10885</v>
      </c>
      <c r="I25" s="289">
        <v>18426.724999999995</v>
      </c>
      <c r="J25" s="289">
        <v>450.1</v>
      </c>
      <c r="K25" s="289">
        <v>73</v>
      </c>
      <c r="L25" s="289" t="s">
        <v>237</v>
      </c>
      <c r="M25" s="289" t="s">
        <v>237</v>
      </c>
      <c r="N25" s="289">
        <v>42170</v>
      </c>
      <c r="O25" s="289">
        <v>342</v>
      </c>
      <c r="P25" s="297">
        <v>19</v>
      </c>
      <c r="Q25" s="5"/>
    </row>
    <row r="26" spans="1:17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1"/>
    </row>
    <row r="27" spans="1:17" ht="14.25" thickBot="1" thickTop="1">
      <c r="A27" s="287" t="s">
        <v>52</v>
      </c>
      <c r="B27" s="288">
        <v>2271</v>
      </c>
      <c r="C27" s="288">
        <v>17934</v>
      </c>
      <c r="D27" s="289">
        <v>406</v>
      </c>
      <c r="E27" s="289">
        <v>2866.4</v>
      </c>
      <c r="F27" s="289">
        <v>38</v>
      </c>
      <c r="G27" s="289">
        <v>17815</v>
      </c>
      <c r="H27" s="289">
        <v>10885</v>
      </c>
      <c r="I27" s="289">
        <v>18426.725</v>
      </c>
      <c r="J27" s="289">
        <v>450</v>
      </c>
      <c r="K27" s="289">
        <v>73</v>
      </c>
      <c r="L27" s="289" t="s">
        <v>237</v>
      </c>
      <c r="M27" s="289" t="s">
        <v>237</v>
      </c>
      <c r="N27" s="289">
        <v>42170</v>
      </c>
      <c r="O27" s="289">
        <v>342</v>
      </c>
      <c r="P27" s="290">
        <v>19</v>
      </c>
      <c r="Q27" s="5"/>
    </row>
    <row r="28" spans="1:17" ht="13.5" thickTop="1">
      <c r="A28" s="299" t="s">
        <v>53</v>
      </c>
      <c r="B28" s="301">
        <v>971</v>
      </c>
      <c r="C28" s="301">
        <v>8212</v>
      </c>
      <c r="D28" s="301">
        <v>38</v>
      </c>
      <c r="E28" s="301">
        <v>2827.4</v>
      </c>
      <c r="F28" s="301">
        <v>0</v>
      </c>
      <c r="G28" s="301" t="s">
        <v>237</v>
      </c>
      <c r="H28" s="301" t="s">
        <v>237</v>
      </c>
      <c r="I28" s="301">
        <v>5377.718999999999</v>
      </c>
      <c r="J28" s="301">
        <v>443</v>
      </c>
      <c r="K28" s="301"/>
      <c r="L28" s="301" t="s">
        <v>237</v>
      </c>
      <c r="M28" s="301" t="s">
        <v>237</v>
      </c>
      <c r="N28" s="301">
        <v>26653</v>
      </c>
      <c r="O28" s="301">
        <v>0</v>
      </c>
      <c r="P28" s="379">
        <v>4</v>
      </c>
      <c r="Q28" s="5"/>
    </row>
    <row r="29" spans="1:17" ht="12.75">
      <c r="A29" s="286" t="s">
        <v>246</v>
      </c>
      <c r="B29" s="279" t="s">
        <v>237</v>
      </c>
      <c r="C29" s="280" t="s">
        <v>237</v>
      </c>
      <c r="D29" s="280"/>
      <c r="E29" s="280">
        <v>2450</v>
      </c>
      <c r="F29" s="280"/>
      <c r="G29" s="280"/>
      <c r="H29" s="280"/>
      <c r="I29" s="280">
        <v>517.92</v>
      </c>
      <c r="J29" s="280"/>
      <c r="K29" s="280"/>
      <c r="L29" s="280"/>
      <c r="M29" s="280"/>
      <c r="N29" s="280">
        <v>3834</v>
      </c>
      <c r="O29" s="280"/>
      <c r="P29" s="281"/>
      <c r="Q29" s="5"/>
    </row>
    <row r="30" spans="1:17" ht="12.75">
      <c r="A30" s="286" t="s">
        <v>55</v>
      </c>
      <c r="B30" s="279">
        <v>270</v>
      </c>
      <c r="C30" s="280">
        <v>425</v>
      </c>
      <c r="D30" s="280"/>
      <c r="E30" s="280">
        <v>0</v>
      </c>
      <c r="F30" s="280"/>
      <c r="G30" s="280"/>
      <c r="H30" s="280"/>
      <c r="I30" s="280">
        <v>670.001</v>
      </c>
      <c r="J30" s="280"/>
      <c r="K30" s="280"/>
      <c r="L30" s="280"/>
      <c r="M30" s="280"/>
      <c r="N30" s="280">
        <v>4095</v>
      </c>
      <c r="O30" s="280"/>
      <c r="P30" s="281"/>
      <c r="Q30" s="5"/>
    </row>
    <row r="31" spans="1:17" ht="12.75">
      <c r="A31" s="286" t="s">
        <v>56</v>
      </c>
      <c r="B31" s="279" t="s">
        <v>237</v>
      </c>
      <c r="C31" s="280" t="s">
        <v>237</v>
      </c>
      <c r="D31" s="280"/>
      <c r="E31" s="280"/>
      <c r="F31" s="280"/>
      <c r="G31" s="280"/>
      <c r="H31" s="280"/>
      <c r="I31" s="280">
        <v>1391.019</v>
      </c>
      <c r="J31" s="280"/>
      <c r="K31" s="280"/>
      <c r="L31" s="280"/>
      <c r="M31" s="280"/>
      <c r="N31" s="280"/>
      <c r="O31" s="280"/>
      <c r="P31" s="281"/>
      <c r="Q31" s="5"/>
    </row>
    <row r="32" spans="1:17" ht="12.75">
      <c r="A32" s="286" t="s">
        <v>57</v>
      </c>
      <c r="B32" s="279" t="s">
        <v>237</v>
      </c>
      <c r="C32" s="280">
        <v>525</v>
      </c>
      <c r="D32" s="280"/>
      <c r="E32" s="280"/>
      <c r="F32" s="280"/>
      <c r="G32" s="280"/>
      <c r="H32" s="280"/>
      <c r="I32" s="280">
        <v>146.516</v>
      </c>
      <c r="J32" s="280">
        <v>376</v>
      </c>
      <c r="K32" s="280"/>
      <c r="L32" s="280"/>
      <c r="M32" s="280"/>
      <c r="N32" s="280">
        <v>1123</v>
      </c>
      <c r="O32" s="280"/>
      <c r="P32" s="281"/>
      <c r="Q32" s="5"/>
    </row>
    <row r="33" spans="1:17" ht="12.75">
      <c r="A33" s="286" t="s">
        <v>58</v>
      </c>
      <c r="B33" s="279">
        <v>446</v>
      </c>
      <c r="C33" s="280">
        <v>2250</v>
      </c>
      <c r="D33" s="280">
        <v>38</v>
      </c>
      <c r="E33" s="280"/>
      <c r="F33" s="280"/>
      <c r="G33" s="280"/>
      <c r="H33" s="280"/>
      <c r="I33" s="280">
        <v>564.376</v>
      </c>
      <c r="J33" s="280">
        <v>1</v>
      </c>
      <c r="K33" s="280"/>
      <c r="L33" s="280"/>
      <c r="M33" s="280"/>
      <c r="N33" s="280">
        <v>3795</v>
      </c>
      <c r="O33" s="280"/>
      <c r="P33" s="281"/>
      <c r="Q33" s="5"/>
    </row>
    <row r="34" spans="1:17" ht="12.75">
      <c r="A34" s="286" t="s">
        <v>59</v>
      </c>
      <c r="B34" s="279">
        <v>15</v>
      </c>
      <c r="C34" s="280">
        <v>1182</v>
      </c>
      <c r="D34" s="280"/>
      <c r="E34" s="280">
        <v>38</v>
      </c>
      <c r="F34" s="280"/>
      <c r="G34" s="280"/>
      <c r="H34" s="280"/>
      <c r="I34" s="280">
        <v>133.945</v>
      </c>
      <c r="J34" s="280"/>
      <c r="K34" s="280"/>
      <c r="L34" s="280"/>
      <c r="M34" s="280"/>
      <c r="N34" s="280">
        <v>377</v>
      </c>
      <c r="O34" s="280"/>
      <c r="P34" s="281"/>
      <c r="Q34" s="5"/>
    </row>
    <row r="35" spans="1:17" ht="12.75">
      <c r="A35" s="286" t="s">
        <v>60</v>
      </c>
      <c r="B35" s="279">
        <v>6</v>
      </c>
      <c r="C35" s="280">
        <v>0</v>
      </c>
      <c r="D35" s="280"/>
      <c r="E35" s="280"/>
      <c r="F35" s="280"/>
      <c r="G35" s="280"/>
      <c r="H35" s="280"/>
      <c r="I35" s="280">
        <v>250</v>
      </c>
      <c r="J35" s="280"/>
      <c r="K35" s="280"/>
      <c r="L35" s="280"/>
      <c r="M35" s="280"/>
      <c r="N35" s="280">
        <v>2584</v>
      </c>
      <c r="O35" s="280"/>
      <c r="P35" s="281"/>
      <c r="Q35" s="5"/>
    </row>
    <row r="36" spans="1:17" ht="12.75">
      <c r="A36" s="286" t="s">
        <v>61</v>
      </c>
      <c r="B36" s="279">
        <v>234</v>
      </c>
      <c r="C36" s="280">
        <v>3830</v>
      </c>
      <c r="D36" s="280">
        <v>0</v>
      </c>
      <c r="E36" s="280">
        <v>339.4</v>
      </c>
      <c r="F36" s="280"/>
      <c r="G36" s="280"/>
      <c r="H36" s="280"/>
      <c r="I36" s="280">
        <v>1703.942</v>
      </c>
      <c r="J36" s="280">
        <v>66</v>
      </c>
      <c r="K36" s="280"/>
      <c r="L36" s="280"/>
      <c r="M36" s="280"/>
      <c r="N36" s="280">
        <v>10845</v>
      </c>
      <c r="O36" s="280" t="s">
        <v>237</v>
      </c>
      <c r="P36" s="281">
        <v>4</v>
      </c>
      <c r="Q36" s="5"/>
    </row>
    <row r="37" spans="1:17" ht="12.75">
      <c r="A37" s="282" t="s">
        <v>62</v>
      </c>
      <c r="B37" s="303">
        <v>30</v>
      </c>
      <c r="C37" s="304">
        <v>18</v>
      </c>
      <c r="D37" s="304">
        <v>0</v>
      </c>
      <c r="E37" s="304">
        <v>0</v>
      </c>
      <c r="F37" s="304" t="s">
        <v>237</v>
      </c>
      <c r="G37" s="304" t="s">
        <v>237</v>
      </c>
      <c r="H37" s="304" t="s">
        <v>237</v>
      </c>
      <c r="I37" s="304">
        <v>7771.115</v>
      </c>
      <c r="J37" s="304"/>
      <c r="K37" s="304"/>
      <c r="L37" s="304" t="s">
        <v>237</v>
      </c>
      <c r="M37" s="304" t="s">
        <v>237</v>
      </c>
      <c r="N37" s="304">
        <v>360</v>
      </c>
      <c r="O37" s="304" t="s">
        <v>237</v>
      </c>
      <c r="P37" s="305" t="s">
        <v>237</v>
      </c>
      <c r="Q37" s="5"/>
    </row>
    <row r="38" spans="1:17" ht="12.75">
      <c r="A38" s="286" t="s">
        <v>247</v>
      </c>
      <c r="B38" s="279">
        <v>30</v>
      </c>
      <c r="C38" s="280">
        <v>18</v>
      </c>
      <c r="D38" s="280"/>
      <c r="E38" s="280"/>
      <c r="F38" s="280"/>
      <c r="G38" s="280"/>
      <c r="H38" s="280"/>
      <c r="I38" s="280">
        <v>162</v>
      </c>
      <c r="J38" s="280" t="s">
        <v>237</v>
      </c>
      <c r="K38" s="280"/>
      <c r="L38" s="280"/>
      <c r="M38" s="280"/>
      <c r="N38" s="280">
        <v>360</v>
      </c>
      <c r="O38" s="280"/>
      <c r="P38" s="281"/>
      <c r="Q38" s="5"/>
    </row>
    <row r="39" spans="1:17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>
        <v>182.73</v>
      </c>
      <c r="J39" s="280"/>
      <c r="K39" s="280"/>
      <c r="L39" s="280"/>
      <c r="M39" s="280"/>
      <c r="N39" s="280"/>
      <c r="O39" s="280"/>
      <c r="P39" s="281"/>
      <c r="Q39" s="5"/>
    </row>
    <row r="40" spans="1:17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>
        <v>399.987</v>
      </c>
      <c r="J40" s="280"/>
      <c r="K40" s="280"/>
      <c r="L40" s="280"/>
      <c r="M40" s="280"/>
      <c r="N40" s="280"/>
      <c r="O40" s="280"/>
      <c r="P40" s="281"/>
      <c r="Q40" s="5"/>
    </row>
    <row r="41" spans="1:17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>
        <v>7026.398</v>
      </c>
      <c r="J41" s="280"/>
      <c r="K41" s="280"/>
      <c r="L41" s="280"/>
      <c r="M41" s="280"/>
      <c r="N41" s="280"/>
      <c r="O41" s="280"/>
      <c r="P41" s="281"/>
      <c r="Q41" s="5"/>
    </row>
    <row r="42" spans="1:17" ht="12.75">
      <c r="A42" s="306" t="s">
        <v>63</v>
      </c>
      <c r="B42" s="307">
        <v>1270</v>
      </c>
      <c r="C42" s="308">
        <v>9704</v>
      </c>
      <c r="D42" s="308">
        <v>368</v>
      </c>
      <c r="E42" s="308">
        <v>39</v>
      </c>
      <c r="F42" s="308">
        <v>38</v>
      </c>
      <c r="G42" s="308">
        <v>17815</v>
      </c>
      <c r="H42" s="308">
        <v>10885</v>
      </c>
      <c r="I42" s="308">
        <v>4404.807</v>
      </c>
      <c r="J42" s="308">
        <v>7</v>
      </c>
      <c r="K42" s="308">
        <v>73</v>
      </c>
      <c r="L42" s="308"/>
      <c r="M42" s="308"/>
      <c r="N42" s="308">
        <v>15157</v>
      </c>
      <c r="O42" s="308">
        <v>342</v>
      </c>
      <c r="P42" s="380">
        <v>15</v>
      </c>
      <c r="Q42" s="5"/>
    </row>
    <row r="43" spans="1:17" ht="12.75">
      <c r="A43" s="282" t="s">
        <v>64</v>
      </c>
      <c r="B43" s="303">
        <v>1270</v>
      </c>
      <c r="C43" s="304">
        <v>9704</v>
      </c>
      <c r="D43" s="304">
        <v>368</v>
      </c>
      <c r="E43" s="304">
        <v>39</v>
      </c>
      <c r="F43" s="304">
        <v>38</v>
      </c>
      <c r="G43" s="304">
        <v>17815</v>
      </c>
      <c r="H43" s="304">
        <v>10885</v>
      </c>
      <c r="I43" s="304">
        <v>2664.766</v>
      </c>
      <c r="J43" s="304">
        <v>7</v>
      </c>
      <c r="K43" s="304">
        <v>73</v>
      </c>
      <c r="L43" s="304"/>
      <c r="M43" s="304"/>
      <c r="N43" s="304">
        <v>14693</v>
      </c>
      <c r="O43" s="304">
        <v>342</v>
      </c>
      <c r="P43" s="305">
        <v>15</v>
      </c>
      <c r="Q43" s="5"/>
    </row>
    <row r="44" spans="1:17" ht="12.75">
      <c r="A44" s="282" t="s">
        <v>65</v>
      </c>
      <c r="B44" s="303" t="s">
        <v>237</v>
      </c>
      <c r="C44" s="277" t="s">
        <v>237</v>
      </c>
      <c r="D44" s="304"/>
      <c r="E44" s="304">
        <v>0</v>
      </c>
      <c r="F44" s="304"/>
      <c r="G44" s="304"/>
      <c r="H44" s="304"/>
      <c r="I44" s="304">
        <v>1740.041</v>
      </c>
      <c r="J44" s="304"/>
      <c r="K44" s="304"/>
      <c r="L44" s="304"/>
      <c r="M44" s="304"/>
      <c r="N44" s="304">
        <v>464</v>
      </c>
      <c r="O44" s="304"/>
      <c r="P44" s="305"/>
      <c r="Q44" s="5"/>
    </row>
    <row r="45" spans="1:17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277">
        <v>873.084</v>
      </c>
      <c r="J45" s="304"/>
      <c r="K45" s="304"/>
      <c r="L45" s="304"/>
      <c r="M45" s="304"/>
      <c r="N45" s="304"/>
      <c r="O45" s="304"/>
      <c r="P45" s="305"/>
      <c r="Q45" s="5"/>
    </row>
    <row r="46" spans="1:17" ht="13.5" thickTop="1">
      <c r="A46" s="310" t="s">
        <v>251</v>
      </c>
      <c r="B46" s="311">
        <v>317</v>
      </c>
      <c r="C46" s="312">
        <v>19952.5</v>
      </c>
      <c r="D46" s="312"/>
      <c r="E46" s="312"/>
      <c r="F46" s="312"/>
      <c r="G46" s="312"/>
      <c r="H46" s="312"/>
      <c r="I46" s="312">
        <v>4247.5</v>
      </c>
      <c r="J46" s="312">
        <v>9524</v>
      </c>
      <c r="K46" s="312"/>
      <c r="L46" s="312">
        <v>17939.6</v>
      </c>
      <c r="M46" s="312">
        <v>62.6</v>
      </c>
      <c r="N46" s="312">
        <v>52043.2</v>
      </c>
      <c r="O46" s="313"/>
      <c r="P46" s="314" t="s">
        <v>237</v>
      </c>
      <c r="Q46" s="5"/>
    </row>
    <row r="47" spans="1:17" ht="13.5" thickBot="1">
      <c r="A47" s="272" t="s">
        <v>252</v>
      </c>
      <c r="B47" s="315">
        <v>331.6</v>
      </c>
      <c r="C47" s="316">
        <v>4735.8</v>
      </c>
      <c r="D47" s="316"/>
      <c r="E47" s="316"/>
      <c r="F47" s="316"/>
      <c r="G47" s="316"/>
      <c r="H47" s="316"/>
      <c r="I47" s="316">
        <v>2090.2</v>
      </c>
      <c r="J47" s="316">
        <v>2035.8</v>
      </c>
      <c r="K47" s="316"/>
      <c r="L47" s="316">
        <v>6597.3</v>
      </c>
      <c r="M47" s="316">
        <v>17.5</v>
      </c>
      <c r="N47" s="316">
        <v>15808.2</v>
      </c>
      <c r="O47" s="317"/>
      <c r="P47" s="318" t="s">
        <v>237</v>
      </c>
      <c r="Q47" s="5"/>
    </row>
    <row r="48" spans="1:17" ht="13.5" thickTop="1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</row>
    <row r="49" spans="1:17" ht="12.7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</row>
    <row r="50" spans="1:17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</row>
    <row r="51" spans="1:17" ht="12.75">
      <c r="A51" s="549"/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</row>
    <row r="52" spans="1:17" ht="12.75">
      <c r="A52" s="549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</row>
    <row r="53" spans="1:17" ht="12.75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</row>
    <row r="54" spans="1:17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</row>
    <row r="55" spans="1:17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</row>
    <row r="56" spans="1:17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</row>
    <row r="57" spans="1:17" ht="12.75">
      <c r="A57" s="221"/>
      <c r="B57" s="221"/>
      <c r="C57" s="221"/>
      <c r="D57" s="221"/>
      <c r="E57" s="221"/>
      <c r="F57" s="221"/>
      <c r="G57" s="221"/>
      <c r="H57" s="414"/>
      <c r="I57" s="414"/>
      <c r="J57" s="221"/>
      <c r="K57" s="221"/>
      <c r="L57" s="221"/>
      <c r="M57" s="221"/>
      <c r="N57" s="221"/>
      <c r="O57" s="221"/>
      <c r="P57" s="221"/>
      <c r="Q57" s="221"/>
    </row>
    <row r="58" spans="1:17" ht="12.75">
      <c r="A58" s="568" t="str">
        <f>A1</f>
        <v>1989 YILI GENEL ENERJİ DENGESİ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</row>
    <row r="59" spans="1:17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</row>
    <row r="60" spans="1:17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3.5" thickTop="1">
      <c r="A62" s="321"/>
      <c r="B62" s="322"/>
      <c r="C62" s="322"/>
      <c r="D62" s="322"/>
      <c r="E62" s="322" t="s">
        <v>70</v>
      </c>
      <c r="F62" s="322"/>
      <c r="G62" s="322" t="s">
        <v>253</v>
      </c>
      <c r="H62" s="322" t="s">
        <v>254</v>
      </c>
      <c r="I62" s="322" t="s">
        <v>237</v>
      </c>
      <c r="J62" s="322"/>
      <c r="K62" s="322" t="s">
        <v>296</v>
      </c>
      <c r="L62" s="322"/>
      <c r="M62" s="322" t="s">
        <v>255</v>
      </c>
      <c r="N62" s="322"/>
      <c r="O62" s="322" t="s">
        <v>255</v>
      </c>
      <c r="P62" s="322"/>
      <c r="Q62" s="323"/>
    </row>
    <row r="63" spans="1:17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226</v>
      </c>
      <c r="G63" s="325" t="s">
        <v>257</v>
      </c>
      <c r="H63" s="325" t="s">
        <v>258</v>
      </c>
      <c r="I63" s="325" t="s">
        <v>11</v>
      </c>
      <c r="J63" s="325" t="s">
        <v>12</v>
      </c>
      <c r="K63" s="325" t="s">
        <v>291</v>
      </c>
      <c r="L63" s="325" t="s">
        <v>14</v>
      </c>
      <c r="M63" s="325" t="s">
        <v>259</v>
      </c>
      <c r="N63" s="325" t="s">
        <v>16</v>
      </c>
      <c r="O63" s="325" t="s">
        <v>260</v>
      </c>
      <c r="P63" s="325" t="s">
        <v>17</v>
      </c>
      <c r="Q63" s="326" t="s">
        <v>71</v>
      </c>
    </row>
    <row r="64" spans="1:17" ht="13.5" thickTop="1">
      <c r="A64" s="327" t="s">
        <v>234</v>
      </c>
      <c r="B64" s="328">
        <v>2026.5</v>
      </c>
      <c r="C64" s="328">
        <v>10564.31</v>
      </c>
      <c r="D64" s="328">
        <v>178.88</v>
      </c>
      <c r="E64" s="328"/>
      <c r="F64" s="328">
        <v>5344.5</v>
      </c>
      <c r="G64" s="328">
        <v>2503.55</v>
      </c>
      <c r="H64" s="328">
        <v>20617.74</v>
      </c>
      <c r="I64" s="328">
        <v>3020.0047500000005</v>
      </c>
      <c r="J64" s="328">
        <v>157.885</v>
      </c>
      <c r="K64" s="328"/>
      <c r="L64" s="328">
        <v>1542.84</v>
      </c>
      <c r="M64" s="328">
        <v>54.18</v>
      </c>
      <c r="N64" s="328"/>
      <c r="O64" s="328">
        <v>342</v>
      </c>
      <c r="P64" s="328">
        <v>19</v>
      </c>
      <c r="Q64" s="330">
        <v>25753.649749999997</v>
      </c>
    </row>
    <row r="65" spans="1:17" ht="12.75">
      <c r="A65" s="327" t="s">
        <v>235</v>
      </c>
      <c r="B65" s="332">
        <v>2530.5</v>
      </c>
      <c r="C65" s="332">
        <v>0</v>
      </c>
      <c r="D65" s="328"/>
      <c r="E65" s="328">
        <v>7.7</v>
      </c>
      <c r="F65" s="328"/>
      <c r="G65" s="328"/>
      <c r="H65" s="328">
        <v>2538.2</v>
      </c>
      <c r="I65" s="328">
        <v>21700.744824999998</v>
      </c>
      <c r="J65" s="328">
        <v>2728.18</v>
      </c>
      <c r="K65" s="328"/>
      <c r="L65" s="328"/>
      <c r="M65" s="328"/>
      <c r="N65" s="328">
        <v>48.074</v>
      </c>
      <c r="O65" s="328"/>
      <c r="P65" s="328"/>
      <c r="Q65" s="330">
        <v>27015.198825</v>
      </c>
    </row>
    <row r="66" spans="1:17" ht="12.75">
      <c r="A66" s="327" t="s">
        <v>236</v>
      </c>
      <c r="B66" s="332">
        <v>1.4</v>
      </c>
      <c r="C66" s="332" t="s">
        <v>237</v>
      </c>
      <c r="D66" s="328"/>
      <c r="E66" s="328" t="s">
        <v>237</v>
      </c>
      <c r="F66" s="328"/>
      <c r="G66" s="328"/>
      <c r="H66" s="328" t="s">
        <v>237</v>
      </c>
      <c r="I66" s="328">
        <v>2292.8084949999998</v>
      </c>
      <c r="J66" s="328"/>
      <c r="K66" s="328"/>
      <c r="L66" s="328"/>
      <c r="M66" s="328"/>
      <c r="N66" s="328">
        <v>0</v>
      </c>
      <c r="O66" s="328"/>
      <c r="P66" s="328"/>
      <c r="Q66" s="330">
        <v>2292.8084949999998</v>
      </c>
    </row>
    <row r="67" spans="1:17" ht="12.75">
      <c r="A67" s="327" t="s">
        <v>238</v>
      </c>
      <c r="B67" s="328" t="s">
        <v>237</v>
      </c>
      <c r="C67" s="328" t="s">
        <v>237</v>
      </c>
      <c r="D67" s="328"/>
      <c r="E67" s="328" t="s">
        <v>237</v>
      </c>
      <c r="F67" s="328"/>
      <c r="G67" s="328"/>
      <c r="H67" s="328" t="s">
        <v>237</v>
      </c>
      <c r="I67" s="328">
        <v>617.27526</v>
      </c>
      <c r="J67" s="328"/>
      <c r="K67" s="328"/>
      <c r="L67" s="328"/>
      <c r="M67" s="328"/>
      <c r="N67" s="328"/>
      <c r="O67" s="328"/>
      <c r="P67" s="328"/>
      <c r="Q67" s="330">
        <v>617.27526</v>
      </c>
    </row>
    <row r="68" spans="1:17" ht="12.75">
      <c r="A68" s="327" t="s">
        <v>239</v>
      </c>
      <c r="B68" s="332">
        <v>166.48</v>
      </c>
      <c r="C68" s="332">
        <v>-357.55</v>
      </c>
      <c r="D68" s="328">
        <v>-3.01</v>
      </c>
      <c r="E68" s="328">
        <v>-5.7</v>
      </c>
      <c r="F68" s="328"/>
      <c r="G68" s="328"/>
      <c r="H68" s="328">
        <v>-199.78</v>
      </c>
      <c r="I68" s="328">
        <v>554.7353850000001</v>
      </c>
      <c r="J68" s="328">
        <v>-8.554</v>
      </c>
      <c r="K68" s="328"/>
      <c r="L68" s="328"/>
      <c r="M68" s="328"/>
      <c r="N68" s="328"/>
      <c r="O68" s="328"/>
      <c r="P68" s="328"/>
      <c r="Q68" s="330">
        <v>346.4013850000001</v>
      </c>
    </row>
    <row r="69" spans="1:17" ht="12.75">
      <c r="A69" s="327" t="s">
        <v>240</v>
      </c>
      <c r="B69" s="328" t="s">
        <v>237</v>
      </c>
      <c r="C69" s="328" t="s">
        <v>237</v>
      </c>
      <c r="D69" s="328"/>
      <c r="E69" s="328" t="s">
        <v>237</v>
      </c>
      <c r="F69" s="328"/>
      <c r="G69" s="328"/>
      <c r="H69" s="328" t="s">
        <v>237</v>
      </c>
      <c r="I69" s="328">
        <v>254.11977</v>
      </c>
      <c r="J69" s="328"/>
      <c r="K69" s="328"/>
      <c r="L69" s="328"/>
      <c r="M69" s="328"/>
      <c r="N69" s="328"/>
      <c r="O69" s="328"/>
      <c r="P69" s="328"/>
      <c r="Q69" s="330">
        <v>254.11977</v>
      </c>
    </row>
    <row r="70" spans="1:17" ht="12.75">
      <c r="A70" s="348" t="s">
        <v>41</v>
      </c>
      <c r="B70" s="335">
        <v>4722.08</v>
      </c>
      <c r="C70" s="335">
        <v>10206.76</v>
      </c>
      <c r="D70" s="335">
        <v>175.87</v>
      </c>
      <c r="E70" s="335">
        <v>2</v>
      </c>
      <c r="F70" s="335">
        <v>5344.5</v>
      </c>
      <c r="G70" s="335">
        <v>2503.55</v>
      </c>
      <c r="H70" s="335">
        <v>22956.16</v>
      </c>
      <c r="I70" s="335">
        <v>22619.520975</v>
      </c>
      <c r="J70" s="335">
        <v>2877.5109999999995</v>
      </c>
      <c r="K70" s="335"/>
      <c r="L70" s="335">
        <v>1542.84</v>
      </c>
      <c r="M70" s="335">
        <v>54.18</v>
      </c>
      <c r="N70" s="335">
        <v>48.074</v>
      </c>
      <c r="O70" s="335">
        <v>342</v>
      </c>
      <c r="P70" s="335">
        <v>19</v>
      </c>
      <c r="Q70" s="350">
        <v>50459.28597499999</v>
      </c>
    </row>
    <row r="71" spans="1:17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>
        <v>245.75978999999998</v>
      </c>
      <c r="J71" s="332"/>
      <c r="K71" s="332"/>
      <c r="L71" s="332"/>
      <c r="M71" s="332"/>
      <c r="N71" s="332"/>
      <c r="O71" s="332"/>
      <c r="P71" s="332"/>
      <c r="Q71" s="330">
        <v>245.75978999999998</v>
      </c>
    </row>
    <row r="72" spans="1:17" ht="14.25" thickBot="1" thickTop="1">
      <c r="A72" s="337" t="s">
        <v>43</v>
      </c>
      <c r="B72" s="338">
        <v>4722.08</v>
      </c>
      <c r="C72" s="338">
        <v>10206.76</v>
      </c>
      <c r="D72" s="338">
        <v>175.87</v>
      </c>
      <c r="E72" s="338">
        <v>2</v>
      </c>
      <c r="F72" s="338">
        <v>5344.5</v>
      </c>
      <c r="G72" s="338">
        <v>2503.55</v>
      </c>
      <c r="H72" s="338">
        <v>22956.16</v>
      </c>
      <c r="I72" s="338">
        <v>22865.280765</v>
      </c>
      <c r="J72" s="338">
        <v>2877.5109999999995</v>
      </c>
      <c r="K72" s="338"/>
      <c r="L72" s="338">
        <v>1542.84</v>
      </c>
      <c r="M72" s="338">
        <v>54.18</v>
      </c>
      <c r="N72" s="338">
        <v>48.074</v>
      </c>
      <c r="O72" s="338">
        <v>342</v>
      </c>
      <c r="P72" s="338">
        <v>19</v>
      </c>
      <c r="Q72" s="339">
        <v>50705.045764999995</v>
      </c>
    </row>
    <row r="73" spans="1:17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340"/>
    </row>
    <row r="74" spans="1:17" ht="13.5" thickTop="1">
      <c r="A74" s="341" t="s">
        <v>44</v>
      </c>
      <c r="B74" s="342">
        <v>-3132.38</v>
      </c>
      <c r="C74" s="342">
        <v>-4835.11</v>
      </c>
      <c r="D74" s="342">
        <v>-1.29</v>
      </c>
      <c r="E74" s="342">
        <v>2022.85</v>
      </c>
      <c r="F74" s="342" t="s">
        <v>261</v>
      </c>
      <c r="G74" s="342" t="s">
        <v>237</v>
      </c>
      <c r="H74" s="342">
        <v>-5945.93</v>
      </c>
      <c r="I74" s="342">
        <v>-3907.9557249999975</v>
      </c>
      <c r="J74" s="342">
        <v>-2467.92</v>
      </c>
      <c r="K74" s="342">
        <v>30.66</v>
      </c>
      <c r="L74" s="342">
        <v>-1542.84</v>
      </c>
      <c r="M74" s="342">
        <v>-54.18</v>
      </c>
      <c r="N74" s="342">
        <v>3578.5460000000003</v>
      </c>
      <c r="O74" s="343">
        <v>0</v>
      </c>
      <c r="P74" s="343">
        <v>0</v>
      </c>
      <c r="Q74" s="344">
        <v>-10309.619724999999</v>
      </c>
    </row>
    <row r="75" spans="1:17" ht="12.75">
      <c r="A75" s="331" t="s">
        <v>241</v>
      </c>
      <c r="B75" s="332">
        <v>-117.48</v>
      </c>
      <c r="C75" s="332">
        <v>-4758.01</v>
      </c>
      <c r="D75" s="332"/>
      <c r="E75" s="332"/>
      <c r="F75" s="332"/>
      <c r="G75" s="332"/>
      <c r="H75" s="332">
        <v>-4875.49</v>
      </c>
      <c r="I75" s="332">
        <v>-1200.3135</v>
      </c>
      <c r="J75" s="332">
        <v>-2467.92</v>
      </c>
      <c r="K75" s="332"/>
      <c r="L75" s="332">
        <v>-1542.84</v>
      </c>
      <c r="M75" s="332">
        <v>-54.18</v>
      </c>
      <c r="N75" s="332">
        <v>4475.698</v>
      </c>
      <c r="O75" s="332"/>
      <c r="P75" s="332"/>
      <c r="Q75" s="330">
        <v>-5665.0455</v>
      </c>
    </row>
    <row r="76" spans="1:17" ht="12.75">
      <c r="A76" s="331" t="s">
        <v>289</v>
      </c>
      <c r="B76" s="332">
        <v>-95.9</v>
      </c>
      <c r="C76" s="332"/>
      <c r="D76" s="332"/>
      <c r="E76" s="332">
        <v>61.6</v>
      </c>
      <c r="F76" s="332"/>
      <c r="G76" s="332"/>
      <c r="H76" s="332">
        <v>-34.3</v>
      </c>
      <c r="I76" s="332">
        <v>0</v>
      </c>
      <c r="J76" s="332"/>
      <c r="K76" s="332">
        <v>30.66</v>
      </c>
      <c r="L76" s="332"/>
      <c r="M76" s="332"/>
      <c r="N76" s="332"/>
      <c r="O76" s="332"/>
      <c r="P76" s="332"/>
      <c r="Q76" s="330">
        <v>-3.6400000000000112</v>
      </c>
    </row>
    <row r="77" spans="1:17" ht="12.75">
      <c r="A77" s="331" t="s">
        <v>242</v>
      </c>
      <c r="B77" s="332">
        <v>-2707.6</v>
      </c>
      <c r="C77" s="332" t="s">
        <v>237</v>
      </c>
      <c r="D77" s="332"/>
      <c r="E77" s="332">
        <v>1968.47</v>
      </c>
      <c r="F77" s="332"/>
      <c r="G77" s="332"/>
      <c r="H77" s="332">
        <v>-739.13</v>
      </c>
      <c r="I77" s="332">
        <v>0</v>
      </c>
      <c r="J77" s="332" t="s">
        <v>237</v>
      </c>
      <c r="K77" s="332"/>
      <c r="L77" s="332"/>
      <c r="M77" s="332"/>
      <c r="N77" s="332" t="s">
        <v>237</v>
      </c>
      <c r="O77" s="332"/>
      <c r="P77" s="332"/>
      <c r="Q77" s="330">
        <v>-739.13</v>
      </c>
    </row>
    <row r="78" spans="1:17" ht="12.75">
      <c r="A78" s="331" t="s">
        <v>6</v>
      </c>
      <c r="B78" s="332" t="s">
        <v>237</v>
      </c>
      <c r="C78" s="332">
        <v>-12</v>
      </c>
      <c r="D78" s="332"/>
      <c r="E78" s="332">
        <v>15.25</v>
      </c>
      <c r="F78" s="332"/>
      <c r="G78" s="332"/>
      <c r="H78" s="332">
        <v>3.25</v>
      </c>
      <c r="I78" s="332">
        <v>-2.96928</v>
      </c>
      <c r="J78" s="332" t="s">
        <v>237</v>
      </c>
      <c r="K78" s="332"/>
      <c r="L78" s="332"/>
      <c r="M78" s="332"/>
      <c r="N78" s="332" t="s">
        <v>237</v>
      </c>
      <c r="O78" s="332"/>
      <c r="P78" s="332"/>
      <c r="Q78" s="330">
        <v>0.2807200000000001</v>
      </c>
    </row>
    <row r="79" spans="1:17" ht="12.75">
      <c r="A79" s="331" t="s">
        <v>243</v>
      </c>
      <c r="B79" s="332" t="s">
        <v>237</v>
      </c>
      <c r="C79" s="332" t="s">
        <v>237</v>
      </c>
      <c r="D79" s="332"/>
      <c r="E79" s="332"/>
      <c r="F79" s="332"/>
      <c r="G79" s="332"/>
      <c r="H79" s="332" t="s">
        <v>261</v>
      </c>
      <c r="I79" s="332">
        <v>-1268.9702</v>
      </c>
      <c r="J79" s="332" t="s">
        <v>237</v>
      </c>
      <c r="K79" s="332"/>
      <c r="L79" s="332"/>
      <c r="M79" s="332"/>
      <c r="N79" s="332">
        <v>-81.7</v>
      </c>
      <c r="O79" s="332"/>
      <c r="P79" s="332"/>
      <c r="Q79" s="330">
        <v>-1350.6702</v>
      </c>
    </row>
    <row r="80" spans="1:17" ht="13.5" thickBot="1">
      <c r="A80" s="331" t="s">
        <v>50</v>
      </c>
      <c r="B80" s="332">
        <v>-211.4</v>
      </c>
      <c r="C80" s="332">
        <v>-65.1</v>
      </c>
      <c r="D80" s="332">
        <v>-1.29</v>
      </c>
      <c r="E80" s="332">
        <v>-22.47</v>
      </c>
      <c r="F80" s="332"/>
      <c r="G80" s="332"/>
      <c r="H80" s="332">
        <v>-300.26</v>
      </c>
      <c r="I80" s="332">
        <v>-1435.7027449999973</v>
      </c>
      <c r="J80" s="332">
        <v>0</v>
      </c>
      <c r="K80" s="332"/>
      <c r="L80" s="332"/>
      <c r="M80" s="332"/>
      <c r="N80" s="332">
        <v>-815.452</v>
      </c>
      <c r="O80" s="332"/>
      <c r="P80" s="332"/>
      <c r="Q80" s="330">
        <v>-2551.4147449999973</v>
      </c>
    </row>
    <row r="81" spans="1:17" ht="14.25" thickBot="1" thickTop="1">
      <c r="A81" s="337" t="s">
        <v>245</v>
      </c>
      <c r="B81" s="338">
        <v>1589.7</v>
      </c>
      <c r="C81" s="338">
        <v>5371.65</v>
      </c>
      <c r="D81" s="338">
        <v>174.58</v>
      </c>
      <c r="E81" s="338">
        <v>2024.85</v>
      </c>
      <c r="F81" s="338">
        <v>5344.5</v>
      </c>
      <c r="G81" s="338">
        <v>2503.55</v>
      </c>
      <c r="H81" s="338">
        <v>17010.23</v>
      </c>
      <c r="I81" s="338">
        <v>18957.325040000003</v>
      </c>
      <c r="J81" s="338">
        <v>409.59099999999944</v>
      </c>
      <c r="K81" s="338">
        <v>30.66</v>
      </c>
      <c r="L81" s="338">
        <v>0</v>
      </c>
      <c r="M81" s="338">
        <v>0</v>
      </c>
      <c r="N81" s="338">
        <v>3626.62</v>
      </c>
      <c r="O81" s="338">
        <v>342</v>
      </c>
      <c r="P81" s="338">
        <v>19</v>
      </c>
      <c r="Q81" s="339">
        <v>40395.42604</v>
      </c>
    </row>
    <row r="82" spans="1:17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340"/>
    </row>
    <row r="83" spans="1:17" ht="14.25" thickBot="1" thickTop="1">
      <c r="A83" s="337" t="s">
        <v>52</v>
      </c>
      <c r="B83" s="338">
        <v>1589.7</v>
      </c>
      <c r="C83" s="338">
        <v>5371.65</v>
      </c>
      <c r="D83" s="338">
        <v>174.58</v>
      </c>
      <c r="E83" s="338">
        <v>2025.48</v>
      </c>
      <c r="F83" s="338">
        <v>5344.5</v>
      </c>
      <c r="G83" s="338">
        <v>2503.55</v>
      </c>
      <c r="H83" s="338">
        <v>17009.46</v>
      </c>
      <c r="I83" s="338">
        <v>18957.325039999996</v>
      </c>
      <c r="J83" s="338">
        <v>409.5</v>
      </c>
      <c r="K83" s="338">
        <v>30.66</v>
      </c>
      <c r="L83" s="338" t="s">
        <v>237</v>
      </c>
      <c r="M83" s="338" t="s">
        <v>237</v>
      </c>
      <c r="N83" s="338">
        <v>3626.62</v>
      </c>
      <c r="O83" s="338">
        <v>342</v>
      </c>
      <c r="P83" s="338">
        <v>19</v>
      </c>
      <c r="Q83" s="339">
        <v>40394.56504</v>
      </c>
    </row>
    <row r="84" spans="1:17" ht="13.5" thickTop="1">
      <c r="A84" s="345" t="s">
        <v>53</v>
      </c>
      <c r="B84" s="346">
        <v>679.7</v>
      </c>
      <c r="C84" s="346">
        <v>2460.37</v>
      </c>
      <c r="D84" s="346">
        <v>16.34</v>
      </c>
      <c r="E84" s="346">
        <v>1979.18</v>
      </c>
      <c r="F84" s="346" t="s">
        <v>237</v>
      </c>
      <c r="G84" s="346" t="s">
        <v>237</v>
      </c>
      <c r="H84" s="346">
        <v>5135.59</v>
      </c>
      <c r="I84" s="346">
        <v>5384.112939999999</v>
      </c>
      <c r="J84" s="346">
        <v>403.13</v>
      </c>
      <c r="K84" s="346"/>
      <c r="L84" s="346" t="s">
        <v>237</v>
      </c>
      <c r="M84" s="346" t="s">
        <v>237</v>
      </c>
      <c r="N84" s="346">
        <v>2292.158</v>
      </c>
      <c r="O84" s="346" t="s">
        <v>237</v>
      </c>
      <c r="P84" s="346">
        <v>4</v>
      </c>
      <c r="Q84" s="347">
        <v>13218.990939999998</v>
      </c>
    </row>
    <row r="85" spans="1:17" ht="12.75">
      <c r="A85" s="331" t="s">
        <v>246</v>
      </c>
      <c r="B85" s="332" t="s">
        <v>237</v>
      </c>
      <c r="C85" s="332" t="s">
        <v>237</v>
      </c>
      <c r="D85" s="332"/>
      <c r="E85" s="332">
        <v>1715</v>
      </c>
      <c r="F85" s="332"/>
      <c r="G85" s="332"/>
      <c r="H85" s="332">
        <v>1715</v>
      </c>
      <c r="I85" s="332">
        <v>497.523115</v>
      </c>
      <c r="J85" s="332">
        <v>0</v>
      </c>
      <c r="K85" s="332"/>
      <c r="L85" s="332"/>
      <c r="M85" s="332"/>
      <c r="N85" s="332">
        <v>329.724</v>
      </c>
      <c r="O85" s="332"/>
      <c r="P85" s="332"/>
      <c r="Q85" s="330">
        <v>2542.247115</v>
      </c>
    </row>
    <row r="86" spans="1:17" ht="12.75">
      <c r="A86" s="331" t="s">
        <v>55</v>
      </c>
      <c r="B86" s="332">
        <v>189</v>
      </c>
      <c r="C86" s="332">
        <v>127.5</v>
      </c>
      <c r="D86" s="332"/>
      <c r="E86" s="332">
        <v>0</v>
      </c>
      <c r="F86" s="332"/>
      <c r="G86" s="332"/>
      <c r="H86" s="332">
        <v>316.5</v>
      </c>
      <c r="I86" s="332">
        <v>643.27613</v>
      </c>
      <c r="J86" s="332">
        <v>0</v>
      </c>
      <c r="K86" s="332"/>
      <c r="L86" s="332"/>
      <c r="M86" s="332"/>
      <c r="N86" s="332">
        <v>352.17</v>
      </c>
      <c r="O86" s="332"/>
      <c r="P86" s="332"/>
      <c r="Q86" s="330">
        <v>1311.94613</v>
      </c>
    </row>
    <row r="87" spans="1:17" ht="12.75">
      <c r="A87" s="331" t="s">
        <v>56</v>
      </c>
      <c r="B87" s="332" t="s">
        <v>237</v>
      </c>
      <c r="C87" s="332" t="s">
        <v>237</v>
      </c>
      <c r="D87" s="332"/>
      <c r="E87" s="332" t="s">
        <v>237</v>
      </c>
      <c r="F87" s="332"/>
      <c r="G87" s="332"/>
      <c r="H87" s="332" t="s">
        <v>237</v>
      </c>
      <c r="I87" s="332">
        <v>1495.345425</v>
      </c>
      <c r="J87" s="332">
        <v>0</v>
      </c>
      <c r="K87" s="332"/>
      <c r="L87" s="332"/>
      <c r="M87" s="332"/>
      <c r="N87" s="332">
        <v>0</v>
      </c>
      <c r="O87" s="332"/>
      <c r="P87" s="332"/>
      <c r="Q87" s="330">
        <v>1495.345425</v>
      </c>
    </row>
    <row r="88" spans="1:17" ht="12.75">
      <c r="A88" s="331" t="s">
        <v>57</v>
      </c>
      <c r="B88" s="332" t="s">
        <v>237</v>
      </c>
      <c r="C88" s="332">
        <v>157.5</v>
      </c>
      <c r="D88" s="332"/>
      <c r="E88" s="332" t="s">
        <v>237</v>
      </c>
      <c r="F88" s="332" t="s">
        <v>237</v>
      </c>
      <c r="G88" s="332"/>
      <c r="H88" s="332">
        <v>157.5</v>
      </c>
      <c r="I88" s="332">
        <v>157.50469999999999</v>
      </c>
      <c r="J88" s="332">
        <v>342.16</v>
      </c>
      <c r="K88" s="332"/>
      <c r="L88" s="332"/>
      <c r="M88" s="332"/>
      <c r="N88" s="332">
        <v>96.578</v>
      </c>
      <c r="O88" s="332"/>
      <c r="P88" s="332"/>
      <c r="Q88" s="330">
        <v>753.7427</v>
      </c>
    </row>
    <row r="89" spans="1:17" ht="12.75">
      <c r="A89" s="331" t="s">
        <v>58</v>
      </c>
      <c r="B89" s="332">
        <v>312.2</v>
      </c>
      <c r="C89" s="332">
        <v>675</v>
      </c>
      <c r="D89" s="332">
        <v>16.34</v>
      </c>
      <c r="E89" s="332">
        <v>0</v>
      </c>
      <c r="F89" s="332"/>
      <c r="G89" s="332"/>
      <c r="H89" s="332">
        <v>1003.54</v>
      </c>
      <c r="I89" s="332">
        <v>545.54488</v>
      </c>
      <c r="J89" s="332">
        <v>0.91</v>
      </c>
      <c r="K89" s="332"/>
      <c r="L89" s="332"/>
      <c r="M89" s="332"/>
      <c r="N89" s="332">
        <v>326.37</v>
      </c>
      <c r="O89" s="332"/>
      <c r="P89" s="332"/>
      <c r="Q89" s="330">
        <v>1876.36488</v>
      </c>
    </row>
    <row r="90" spans="1:17" ht="12.75">
      <c r="A90" s="331" t="s">
        <v>59</v>
      </c>
      <c r="B90" s="332">
        <v>10.5</v>
      </c>
      <c r="C90" s="332">
        <v>354.6</v>
      </c>
      <c r="D90" s="332"/>
      <c r="E90" s="332">
        <v>26.6</v>
      </c>
      <c r="F90" s="332"/>
      <c r="G90" s="332"/>
      <c r="H90" s="332">
        <v>391.7</v>
      </c>
      <c r="I90" s="332">
        <v>128.5872</v>
      </c>
      <c r="J90" s="332">
        <v>0</v>
      </c>
      <c r="K90" s="332"/>
      <c r="L90" s="332"/>
      <c r="M90" s="332"/>
      <c r="N90" s="332">
        <v>32.422</v>
      </c>
      <c r="O90" s="332"/>
      <c r="P90" s="332"/>
      <c r="Q90" s="330">
        <v>552.7092</v>
      </c>
    </row>
    <row r="91" spans="1:17" ht="12.75">
      <c r="A91" s="331" t="s">
        <v>60</v>
      </c>
      <c r="B91" s="332">
        <v>4.2</v>
      </c>
      <c r="C91" s="332">
        <v>0</v>
      </c>
      <c r="D91" s="332"/>
      <c r="E91" s="332">
        <v>0</v>
      </c>
      <c r="F91" s="332"/>
      <c r="G91" s="332"/>
      <c r="H91" s="332">
        <v>4.2</v>
      </c>
      <c r="I91" s="332">
        <v>240</v>
      </c>
      <c r="J91" s="332">
        <v>0</v>
      </c>
      <c r="K91" s="332"/>
      <c r="L91" s="332"/>
      <c r="M91" s="332"/>
      <c r="N91" s="332">
        <v>222.224</v>
      </c>
      <c r="O91" s="332"/>
      <c r="P91" s="332"/>
      <c r="Q91" s="330">
        <v>466.424</v>
      </c>
    </row>
    <row r="92" spans="1:17" ht="12.75">
      <c r="A92" s="331" t="s">
        <v>61</v>
      </c>
      <c r="B92" s="332">
        <v>163.8</v>
      </c>
      <c r="C92" s="332">
        <v>1145.77</v>
      </c>
      <c r="D92" s="332">
        <v>0</v>
      </c>
      <c r="E92" s="332">
        <v>237.58</v>
      </c>
      <c r="F92" s="332"/>
      <c r="G92" s="332"/>
      <c r="H92" s="332">
        <v>1547.15</v>
      </c>
      <c r="I92" s="332">
        <v>1676.3314899999998</v>
      </c>
      <c r="J92" s="332">
        <v>60.06</v>
      </c>
      <c r="K92" s="332"/>
      <c r="L92" s="332"/>
      <c r="M92" s="332"/>
      <c r="N92" s="332">
        <v>932.67</v>
      </c>
      <c r="O92" s="332"/>
      <c r="P92" s="332">
        <v>4</v>
      </c>
      <c r="Q92" s="330">
        <v>4220.21149</v>
      </c>
    </row>
    <row r="93" spans="1:17" ht="12.75">
      <c r="A93" s="348" t="s">
        <v>62</v>
      </c>
      <c r="B93" s="349">
        <v>21</v>
      </c>
      <c r="C93" s="349">
        <v>5.4</v>
      </c>
      <c r="D93" s="349" t="s">
        <v>237</v>
      </c>
      <c r="E93" s="349" t="s">
        <v>237</v>
      </c>
      <c r="F93" s="349" t="s">
        <v>237</v>
      </c>
      <c r="G93" s="349" t="s">
        <v>237</v>
      </c>
      <c r="H93" s="349">
        <v>26.4</v>
      </c>
      <c r="I93" s="349">
        <v>8120.4794249999995</v>
      </c>
      <c r="J93" s="349">
        <v>0</v>
      </c>
      <c r="K93" s="349"/>
      <c r="L93" s="349" t="s">
        <v>237</v>
      </c>
      <c r="M93" s="349" t="s">
        <v>237</v>
      </c>
      <c r="N93" s="349">
        <v>30.96</v>
      </c>
      <c r="O93" s="349" t="s">
        <v>237</v>
      </c>
      <c r="P93" s="349">
        <v>0</v>
      </c>
      <c r="Q93" s="350">
        <v>8177.839424999999</v>
      </c>
    </row>
    <row r="94" spans="1:17" ht="12.75">
      <c r="A94" s="331" t="s">
        <v>247</v>
      </c>
      <c r="B94" s="332">
        <v>21</v>
      </c>
      <c r="C94" s="332">
        <v>5.4</v>
      </c>
      <c r="D94" s="332"/>
      <c r="E94" s="332"/>
      <c r="F94" s="332"/>
      <c r="G94" s="332"/>
      <c r="H94" s="332">
        <v>26.4</v>
      </c>
      <c r="I94" s="332">
        <v>167.67</v>
      </c>
      <c r="J94" s="332">
        <v>0</v>
      </c>
      <c r="K94" s="332"/>
      <c r="L94" s="332"/>
      <c r="M94" s="332"/>
      <c r="N94" s="332">
        <v>30.96</v>
      </c>
      <c r="O94" s="332"/>
      <c r="P94" s="332"/>
      <c r="Q94" s="330">
        <v>225.03</v>
      </c>
    </row>
    <row r="95" spans="1:17" ht="12.75">
      <c r="A95" s="331" t="s">
        <v>248</v>
      </c>
      <c r="B95" s="332" t="s">
        <v>237</v>
      </c>
      <c r="C95" s="332" t="s">
        <v>237</v>
      </c>
      <c r="D95" s="332"/>
      <c r="E95" s="332"/>
      <c r="F95" s="332"/>
      <c r="G95" s="332"/>
      <c r="H95" s="332" t="s">
        <v>237</v>
      </c>
      <c r="I95" s="332">
        <v>175.42079999999999</v>
      </c>
      <c r="J95" s="332" t="s">
        <v>237</v>
      </c>
      <c r="K95" s="332"/>
      <c r="L95" s="332"/>
      <c r="M95" s="332"/>
      <c r="N95" s="332" t="s">
        <v>237</v>
      </c>
      <c r="O95" s="332"/>
      <c r="P95" s="332"/>
      <c r="Q95" s="330">
        <v>175.42079999999999</v>
      </c>
    </row>
    <row r="96" spans="1:17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 t="s">
        <v>237</v>
      </c>
      <c r="I96" s="332">
        <v>425.986155</v>
      </c>
      <c r="J96" s="332" t="s">
        <v>237</v>
      </c>
      <c r="K96" s="332"/>
      <c r="L96" s="332"/>
      <c r="M96" s="332"/>
      <c r="N96" s="332" t="s">
        <v>237</v>
      </c>
      <c r="O96" s="332"/>
      <c r="P96" s="332"/>
      <c r="Q96" s="330">
        <v>425.986155</v>
      </c>
    </row>
    <row r="97" spans="1:17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 t="s">
        <v>237</v>
      </c>
      <c r="I97" s="332">
        <v>7351.40247</v>
      </c>
      <c r="J97" s="332">
        <v>0</v>
      </c>
      <c r="K97" s="332"/>
      <c r="L97" s="332"/>
      <c r="M97" s="332"/>
      <c r="N97" s="332" t="s">
        <v>237</v>
      </c>
      <c r="O97" s="332"/>
      <c r="P97" s="332"/>
      <c r="Q97" s="330">
        <v>7351.40247</v>
      </c>
    </row>
    <row r="98" spans="1:17" ht="12.75">
      <c r="A98" s="351" t="s">
        <v>262</v>
      </c>
      <c r="B98" s="303">
        <v>889</v>
      </c>
      <c r="C98" s="303">
        <v>2905.88</v>
      </c>
      <c r="D98" s="303">
        <v>158.24</v>
      </c>
      <c r="E98" s="303">
        <v>46.3</v>
      </c>
      <c r="F98" s="303">
        <v>5344.5</v>
      </c>
      <c r="G98" s="303">
        <v>2503.55</v>
      </c>
      <c r="H98" s="303">
        <v>11847.47</v>
      </c>
      <c r="I98" s="303">
        <v>4614.572034999999</v>
      </c>
      <c r="J98" s="303">
        <v>6.37</v>
      </c>
      <c r="K98" s="303">
        <v>30.66</v>
      </c>
      <c r="L98" s="303"/>
      <c r="M98" s="303"/>
      <c r="N98" s="303">
        <v>1303.502</v>
      </c>
      <c r="O98" s="303">
        <v>342</v>
      </c>
      <c r="P98" s="303">
        <v>15</v>
      </c>
      <c r="Q98" s="352">
        <v>18159.574035</v>
      </c>
    </row>
    <row r="99" spans="1:17" ht="12.75">
      <c r="A99" s="334" t="s">
        <v>64</v>
      </c>
      <c r="B99" s="283">
        <v>889</v>
      </c>
      <c r="C99" s="283">
        <v>2905.88</v>
      </c>
      <c r="D99" s="283">
        <v>158.24</v>
      </c>
      <c r="E99" s="283">
        <v>46.3</v>
      </c>
      <c r="F99" s="283">
        <v>5344.5</v>
      </c>
      <c r="G99" s="283">
        <v>2503.55</v>
      </c>
      <c r="H99" s="283">
        <v>11847.47</v>
      </c>
      <c r="I99" s="395">
        <v>2813.6295999999998</v>
      </c>
      <c r="J99" s="283">
        <v>6.37</v>
      </c>
      <c r="K99" s="283">
        <v>30.66</v>
      </c>
      <c r="L99" s="283"/>
      <c r="M99" s="283"/>
      <c r="N99" s="283">
        <v>1263.598</v>
      </c>
      <c r="O99" s="283">
        <v>342</v>
      </c>
      <c r="P99" s="283">
        <v>15</v>
      </c>
      <c r="Q99" s="336">
        <v>16318.727600000002</v>
      </c>
    </row>
    <row r="100" spans="1:17" ht="12.75">
      <c r="A100" s="334" t="s">
        <v>65</v>
      </c>
      <c r="B100" s="335"/>
      <c r="C100" s="335" t="s">
        <v>237</v>
      </c>
      <c r="D100" s="335"/>
      <c r="E100" s="335"/>
      <c r="F100" s="335"/>
      <c r="G100" s="335"/>
      <c r="H100" s="335"/>
      <c r="I100" s="395">
        <v>1800.942435</v>
      </c>
      <c r="J100" s="394" t="s">
        <v>237</v>
      </c>
      <c r="K100" s="394"/>
      <c r="L100" s="335"/>
      <c r="M100" s="283"/>
      <c r="N100" s="283">
        <v>39.904</v>
      </c>
      <c r="O100" s="283"/>
      <c r="P100" s="283"/>
      <c r="Q100" s="336">
        <v>1840.846435</v>
      </c>
    </row>
    <row r="101" spans="1:17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32">
        <v>838.1606400000001</v>
      </c>
      <c r="J101" s="353" t="s">
        <v>237</v>
      </c>
      <c r="K101" s="353"/>
      <c r="L101" s="349"/>
      <c r="M101" s="349"/>
      <c r="N101" s="328" t="s">
        <v>237</v>
      </c>
      <c r="O101" s="349"/>
      <c r="P101" s="349"/>
      <c r="Q101" s="350">
        <v>838.1606400000001</v>
      </c>
    </row>
    <row r="102" spans="1:17" ht="13.5" thickTop="1">
      <c r="A102" s="355" t="s">
        <v>251</v>
      </c>
      <c r="B102" s="356">
        <v>317</v>
      </c>
      <c r="C102" s="356">
        <v>19952.5</v>
      </c>
      <c r="D102" s="396" t="s">
        <v>237</v>
      </c>
      <c r="E102" s="396" t="s">
        <v>237</v>
      </c>
      <c r="F102" s="396" t="s">
        <v>237</v>
      </c>
      <c r="G102" s="356">
        <v>0</v>
      </c>
      <c r="H102" s="396" t="s">
        <v>237</v>
      </c>
      <c r="I102" s="356">
        <v>4247.5</v>
      </c>
      <c r="J102" s="356">
        <v>9524</v>
      </c>
      <c r="K102" s="356"/>
      <c r="L102" s="356">
        <v>17939.6</v>
      </c>
      <c r="M102" s="356">
        <v>62.6</v>
      </c>
      <c r="N102" s="356">
        <v>52043.2</v>
      </c>
      <c r="O102" s="396" t="s">
        <v>237</v>
      </c>
      <c r="P102" s="396" t="s">
        <v>237</v>
      </c>
      <c r="Q102" s="413" t="s">
        <v>237</v>
      </c>
    </row>
    <row r="103" spans="1:17" ht="13.5" thickBot="1">
      <c r="A103" s="327" t="s">
        <v>252</v>
      </c>
      <c r="B103" s="276">
        <v>331.6</v>
      </c>
      <c r="C103" s="276">
        <v>4735.8</v>
      </c>
      <c r="D103" s="279" t="s">
        <v>237</v>
      </c>
      <c r="E103" s="279" t="s">
        <v>237</v>
      </c>
      <c r="F103" s="279" t="s">
        <v>237</v>
      </c>
      <c r="G103" s="276">
        <v>0</v>
      </c>
      <c r="H103" s="279" t="s">
        <v>261</v>
      </c>
      <c r="I103" s="276">
        <v>2090.2</v>
      </c>
      <c r="J103" s="276">
        <v>2035.8</v>
      </c>
      <c r="K103" s="276"/>
      <c r="L103" s="276">
        <v>6597.3</v>
      </c>
      <c r="M103" s="276">
        <v>17.5</v>
      </c>
      <c r="N103" s="276">
        <v>15808.2</v>
      </c>
      <c r="O103" s="279" t="s">
        <v>237</v>
      </c>
      <c r="P103" s="279" t="s">
        <v>237</v>
      </c>
      <c r="Q103" s="333" t="s">
        <v>237</v>
      </c>
    </row>
    <row r="104" spans="1:17" ht="13.5" thickTop="1">
      <c r="A104" s="90" t="s">
        <v>74</v>
      </c>
      <c r="B104" s="358">
        <v>363163</v>
      </c>
      <c r="C104" s="363" t="s">
        <v>263</v>
      </c>
      <c r="D104" s="360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292</v>
      </c>
      <c r="L104" s="366">
        <v>785.5282094256098</v>
      </c>
      <c r="M104" s="361" t="s">
        <v>266</v>
      </c>
      <c r="N104" s="360"/>
      <c r="O104" s="360"/>
      <c r="P104" s="398">
        <v>1.6</v>
      </c>
      <c r="Q104" s="551"/>
    </row>
    <row r="105" spans="1:17" ht="13.5" thickBot="1">
      <c r="A105" s="97" t="s">
        <v>79</v>
      </c>
      <c r="B105" s="368">
        <v>359763</v>
      </c>
      <c r="C105" s="547" t="s">
        <v>267</v>
      </c>
      <c r="D105" s="370"/>
      <c r="E105" s="371">
        <v>54.893</v>
      </c>
      <c r="F105" s="372" t="s">
        <v>268</v>
      </c>
      <c r="G105" s="370"/>
      <c r="H105" s="373">
        <v>923.706952890168</v>
      </c>
      <c r="I105" s="374" t="s">
        <v>269</v>
      </c>
      <c r="J105" s="375"/>
      <c r="K105" s="376" t="s">
        <v>293</v>
      </c>
      <c r="L105" s="373">
        <v>958.2642595595066</v>
      </c>
      <c r="M105" s="372" t="s">
        <v>271</v>
      </c>
      <c r="N105" s="370"/>
      <c r="O105" s="370"/>
      <c r="P105" s="400">
        <v>0.3</v>
      </c>
      <c r="Q105" s="548"/>
    </row>
  </sheetData>
  <sheetProtection/>
  <mergeCells count="4">
    <mergeCell ref="A1:P1"/>
    <mergeCell ref="A2:P2"/>
    <mergeCell ref="A58:Q58"/>
    <mergeCell ref="A59:Q59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05"/>
  <sheetViews>
    <sheetView zoomScale="25" zoomScaleNormal="25" zoomScalePageLayoutView="0" workbookViewId="0" topLeftCell="A1">
      <selection activeCell="A58" sqref="A58:R105"/>
    </sheetView>
  </sheetViews>
  <sheetFormatPr defaultColWidth="9.140625" defaultRowHeight="12.75"/>
  <cols>
    <col min="1" max="1" width="29.57421875" style="0" customWidth="1"/>
    <col min="2" max="2" width="9.28125" style="0" bestFit="1" customWidth="1"/>
    <col min="3" max="3" width="9.8515625" style="0" bestFit="1" customWidth="1"/>
    <col min="4" max="13" width="9.28125" style="0" bestFit="1" customWidth="1"/>
  </cols>
  <sheetData>
    <row r="1" spans="1:18" ht="12.75">
      <c r="A1" s="568" t="s">
        <v>297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221"/>
    </row>
    <row r="2" spans="1:18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221"/>
    </row>
    <row r="3" spans="1:18" ht="12.75">
      <c r="A3" s="263" t="s">
        <v>286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298</v>
      </c>
      <c r="H5" s="266" t="s">
        <v>226</v>
      </c>
      <c r="I5" s="266" t="s">
        <v>10</v>
      </c>
      <c r="J5" s="266" t="s">
        <v>11</v>
      </c>
      <c r="K5" s="266" t="s">
        <v>227</v>
      </c>
      <c r="L5" s="266" t="s">
        <v>287</v>
      </c>
      <c r="M5" s="266" t="s">
        <v>14</v>
      </c>
      <c r="N5" s="266" t="s">
        <v>228</v>
      </c>
      <c r="O5" s="266" t="s">
        <v>16</v>
      </c>
      <c r="P5" s="266" t="s">
        <v>89</v>
      </c>
      <c r="Q5" s="267" t="s">
        <v>17</v>
      </c>
      <c r="R5" s="5"/>
    </row>
    <row r="6" spans="1:18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538" t="s">
        <v>299</v>
      </c>
      <c r="H6" s="270">
        <v>3000</v>
      </c>
      <c r="I6" s="270">
        <v>2300</v>
      </c>
      <c r="J6" s="270"/>
      <c r="K6" s="270">
        <v>9100</v>
      </c>
      <c r="L6" s="270">
        <v>4200</v>
      </c>
      <c r="M6" s="270">
        <v>860</v>
      </c>
      <c r="N6" s="270">
        <v>8600</v>
      </c>
      <c r="O6" s="270">
        <v>860</v>
      </c>
      <c r="P6" s="270">
        <v>1000</v>
      </c>
      <c r="Q6" s="271">
        <v>1000</v>
      </c>
      <c r="R6" s="5"/>
    </row>
    <row r="7" spans="1:18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231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  <c r="R7" s="5"/>
    </row>
    <row r="8" spans="1:18" ht="13.5" thickTop="1">
      <c r="A8" s="268" t="s">
        <v>234</v>
      </c>
      <c r="B8" s="276">
        <v>2745</v>
      </c>
      <c r="C8" s="277">
        <v>44407</v>
      </c>
      <c r="D8" s="277">
        <v>276</v>
      </c>
      <c r="E8" s="277"/>
      <c r="F8" s="277"/>
      <c r="G8" s="277"/>
      <c r="H8" s="277">
        <v>17870</v>
      </c>
      <c r="I8" s="277">
        <v>8030</v>
      </c>
      <c r="J8" s="277">
        <v>3716.546</v>
      </c>
      <c r="K8" s="277">
        <v>212</v>
      </c>
      <c r="L8" s="277"/>
      <c r="M8" s="277">
        <v>23148</v>
      </c>
      <c r="N8" s="277">
        <v>80</v>
      </c>
      <c r="O8" s="277"/>
      <c r="P8" s="277">
        <v>364</v>
      </c>
      <c r="Q8" s="278">
        <v>28</v>
      </c>
      <c r="R8" s="5"/>
    </row>
    <row r="9" spans="1:18" ht="12.75">
      <c r="A9" s="286" t="s">
        <v>235</v>
      </c>
      <c r="B9" s="279">
        <v>5557</v>
      </c>
      <c r="C9" s="280">
        <v>15</v>
      </c>
      <c r="D9" s="280"/>
      <c r="E9" s="280"/>
      <c r="F9" s="280"/>
      <c r="G9" s="280">
        <v>461</v>
      </c>
      <c r="H9" s="280"/>
      <c r="I9" s="280"/>
      <c r="J9" s="280">
        <v>22395.708509999997</v>
      </c>
      <c r="K9" s="280">
        <v>3257</v>
      </c>
      <c r="L9" s="280"/>
      <c r="M9" s="280"/>
      <c r="N9" s="280"/>
      <c r="O9" s="280">
        <v>176</v>
      </c>
      <c r="P9" s="280"/>
      <c r="Q9" s="281"/>
      <c r="R9" s="5"/>
    </row>
    <row r="10" spans="1:18" ht="12.75">
      <c r="A10" s="286" t="s">
        <v>236</v>
      </c>
      <c r="B10" s="279">
        <v>0</v>
      </c>
      <c r="C10" s="280" t="s">
        <v>237</v>
      </c>
      <c r="D10" s="280"/>
      <c r="E10" s="280"/>
      <c r="F10" s="280"/>
      <c r="G10" s="280"/>
      <c r="H10" s="280"/>
      <c r="I10" s="280"/>
      <c r="J10" s="280">
        <v>2075.379</v>
      </c>
      <c r="K10" s="280"/>
      <c r="L10" s="280"/>
      <c r="M10" s="280"/>
      <c r="N10" s="280"/>
      <c r="O10" s="280">
        <v>907</v>
      </c>
      <c r="P10" s="280"/>
      <c r="Q10" s="281"/>
      <c r="R10" s="5"/>
    </row>
    <row r="11" spans="1:18" ht="12.75">
      <c r="A11" s="286" t="s">
        <v>238</v>
      </c>
      <c r="B11" s="279">
        <v>0</v>
      </c>
      <c r="C11" s="280" t="s">
        <v>237</v>
      </c>
      <c r="D11" s="280"/>
      <c r="E11" s="280"/>
      <c r="F11" s="280"/>
      <c r="G11" s="280"/>
      <c r="H11" s="280"/>
      <c r="I11" s="280"/>
      <c r="J11" s="280">
        <v>346.483</v>
      </c>
      <c r="K11" s="280"/>
      <c r="L11" s="280"/>
      <c r="M11" s="280"/>
      <c r="N11" s="280"/>
      <c r="O11" s="280"/>
      <c r="P11" s="280"/>
      <c r="Q11" s="281"/>
      <c r="R11" s="5"/>
    </row>
    <row r="12" spans="1:18" ht="12.75">
      <c r="A12" s="286" t="s">
        <v>239</v>
      </c>
      <c r="B12" s="279">
        <v>-111</v>
      </c>
      <c r="C12" s="280">
        <v>1469</v>
      </c>
      <c r="D12" s="280">
        <v>11</v>
      </c>
      <c r="E12" s="280">
        <v>99</v>
      </c>
      <c r="F12" s="280">
        <v>6</v>
      </c>
      <c r="G12" s="280">
        <v>-107</v>
      </c>
      <c r="H12" s="280"/>
      <c r="I12" s="280"/>
      <c r="J12" s="280">
        <v>-978.828</v>
      </c>
      <c r="K12" s="280">
        <v>-51</v>
      </c>
      <c r="L12" s="280"/>
      <c r="M12" s="280"/>
      <c r="N12" s="280"/>
      <c r="O12" s="280"/>
      <c r="P12" s="280"/>
      <c r="Q12" s="281"/>
      <c r="R12" s="5"/>
    </row>
    <row r="13" spans="1:18" ht="12.75">
      <c r="A13" s="286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/>
      <c r="J13" s="280">
        <v>-171.503</v>
      </c>
      <c r="K13" s="280"/>
      <c r="L13" s="280"/>
      <c r="M13" s="280"/>
      <c r="N13" s="280"/>
      <c r="O13" s="280"/>
      <c r="P13" s="280"/>
      <c r="Q13" s="281"/>
      <c r="R13" s="5"/>
    </row>
    <row r="14" spans="1:18" ht="12.75">
      <c r="A14" s="381" t="s">
        <v>41</v>
      </c>
      <c r="B14" s="283">
        <v>8191</v>
      </c>
      <c r="C14" s="284">
        <v>45891</v>
      </c>
      <c r="D14" s="284">
        <v>287</v>
      </c>
      <c r="E14" s="284">
        <v>99</v>
      </c>
      <c r="F14" s="284">
        <v>6</v>
      </c>
      <c r="G14" s="284">
        <v>354</v>
      </c>
      <c r="H14" s="284">
        <v>17870</v>
      </c>
      <c r="I14" s="284">
        <v>8030</v>
      </c>
      <c r="J14" s="284">
        <v>22540.061509999992</v>
      </c>
      <c r="K14" s="284">
        <v>3418</v>
      </c>
      <c r="L14" s="284"/>
      <c r="M14" s="284">
        <v>23148</v>
      </c>
      <c r="N14" s="284">
        <v>80</v>
      </c>
      <c r="O14" s="284">
        <v>-731</v>
      </c>
      <c r="P14" s="284">
        <v>364</v>
      </c>
      <c r="Q14" s="285">
        <v>28</v>
      </c>
      <c r="R14" s="5"/>
    </row>
    <row r="15" spans="1:18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159.629</v>
      </c>
      <c r="K15" s="280"/>
      <c r="L15" s="280"/>
      <c r="M15" s="280"/>
      <c r="N15" s="280"/>
      <c r="O15" s="280"/>
      <c r="P15" s="280"/>
      <c r="Q15" s="281"/>
      <c r="R15" s="5"/>
    </row>
    <row r="16" spans="1:18" ht="14.25" thickBot="1" thickTop="1">
      <c r="A16" s="287" t="s">
        <v>43</v>
      </c>
      <c r="B16" s="288">
        <v>8191</v>
      </c>
      <c r="C16" s="289">
        <v>45891</v>
      </c>
      <c r="D16" s="289">
        <v>287</v>
      </c>
      <c r="E16" s="289">
        <v>99</v>
      </c>
      <c r="F16" s="289">
        <v>6</v>
      </c>
      <c r="G16" s="289">
        <v>354</v>
      </c>
      <c r="H16" s="289">
        <v>17870</v>
      </c>
      <c r="I16" s="289">
        <v>8030</v>
      </c>
      <c r="J16" s="289">
        <v>22699.690509999993</v>
      </c>
      <c r="K16" s="289">
        <v>3418</v>
      </c>
      <c r="L16" s="289"/>
      <c r="M16" s="289">
        <v>23148</v>
      </c>
      <c r="N16" s="289">
        <v>80</v>
      </c>
      <c r="O16" s="289">
        <v>-731</v>
      </c>
      <c r="P16" s="289">
        <v>364</v>
      </c>
      <c r="Q16" s="290">
        <v>28</v>
      </c>
      <c r="R16" s="5"/>
    </row>
    <row r="17" spans="1:18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1"/>
    </row>
    <row r="18" spans="1:18" ht="13.5" thickTop="1">
      <c r="A18" s="293" t="s">
        <v>44</v>
      </c>
      <c r="B18" s="294">
        <v>-5444</v>
      </c>
      <c r="C18" s="295">
        <v>-30152</v>
      </c>
      <c r="D18" s="295">
        <v>-2</v>
      </c>
      <c r="E18" s="295">
        <v>3148</v>
      </c>
      <c r="F18" s="295">
        <v>37</v>
      </c>
      <c r="G18" s="295">
        <v>0</v>
      </c>
      <c r="H18" s="295" t="s">
        <v>237</v>
      </c>
      <c r="I18" s="295" t="s">
        <v>237</v>
      </c>
      <c r="J18" s="295">
        <v>-3319.77751</v>
      </c>
      <c r="K18" s="295">
        <v>-2556</v>
      </c>
      <c r="L18" s="295">
        <v>46</v>
      </c>
      <c r="M18" s="295">
        <v>-23148</v>
      </c>
      <c r="N18" s="295">
        <v>-80</v>
      </c>
      <c r="O18" s="295">
        <v>46401</v>
      </c>
      <c r="P18" s="295" t="s">
        <v>237</v>
      </c>
      <c r="Q18" s="296" t="s">
        <v>237</v>
      </c>
      <c r="R18" s="5"/>
    </row>
    <row r="19" spans="1:18" ht="12.75">
      <c r="A19" s="286" t="s">
        <v>241</v>
      </c>
      <c r="B19" s="279">
        <v>-474</v>
      </c>
      <c r="C19" s="280">
        <v>-29884</v>
      </c>
      <c r="D19" s="280"/>
      <c r="E19" s="280"/>
      <c r="F19" s="280"/>
      <c r="G19" s="280"/>
      <c r="H19" s="280"/>
      <c r="I19" s="280"/>
      <c r="J19" s="280">
        <v>-1155.234</v>
      </c>
      <c r="K19" s="280">
        <v>-2556</v>
      </c>
      <c r="L19" s="280"/>
      <c r="M19" s="280">
        <v>-23148</v>
      </c>
      <c r="N19" s="280">
        <v>-80</v>
      </c>
      <c r="O19" s="280">
        <v>57543</v>
      </c>
      <c r="P19" s="280"/>
      <c r="Q19" s="281"/>
      <c r="R19" s="5"/>
    </row>
    <row r="20" spans="1:18" ht="12.75">
      <c r="A20" s="286" t="s">
        <v>289</v>
      </c>
      <c r="B20" s="279">
        <v>-96</v>
      </c>
      <c r="C20" s="280" t="s">
        <v>237</v>
      </c>
      <c r="D20" s="280"/>
      <c r="E20" s="280">
        <v>55</v>
      </c>
      <c r="F20" s="280"/>
      <c r="G20" s="280"/>
      <c r="H20" s="280"/>
      <c r="I20" s="280"/>
      <c r="J20" s="280">
        <v>0</v>
      </c>
      <c r="K20" s="280"/>
      <c r="L20" s="280">
        <v>46</v>
      </c>
      <c r="M20" s="280"/>
      <c r="N20" s="280"/>
      <c r="O20" s="280"/>
      <c r="P20" s="280"/>
      <c r="Q20" s="281"/>
      <c r="R20" s="5"/>
    </row>
    <row r="21" spans="1:18" ht="12.75">
      <c r="A21" s="286" t="s">
        <v>242</v>
      </c>
      <c r="B21" s="279">
        <v>-4723</v>
      </c>
      <c r="C21" s="280" t="s">
        <v>237</v>
      </c>
      <c r="D21" s="280"/>
      <c r="E21" s="280">
        <v>3158</v>
      </c>
      <c r="F21" s="280"/>
      <c r="G21" s="280"/>
      <c r="H21" s="280"/>
      <c r="I21" s="280"/>
      <c r="J21" s="280">
        <v>0</v>
      </c>
      <c r="K21" s="280"/>
      <c r="L21" s="280"/>
      <c r="M21" s="280"/>
      <c r="N21" s="280"/>
      <c r="O21" s="280"/>
      <c r="P21" s="280"/>
      <c r="Q21" s="281"/>
      <c r="R21" s="5"/>
    </row>
    <row r="22" spans="1:18" ht="12.75">
      <c r="A22" s="286" t="s">
        <v>6</v>
      </c>
      <c r="B22" s="279">
        <v>0</v>
      </c>
      <c r="C22" s="280">
        <v>-35</v>
      </c>
      <c r="D22" s="280"/>
      <c r="E22" s="280">
        <v>-5</v>
      </c>
      <c r="F22" s="280">
        <v>37</v>
      </c>
      <c r="G22" s="280"/>
      <c r="H22" s="280"/>
      <c r="I22" s="280"/>
      <c r="J22" s="280">
        <v>-4.985</v>
      </c>
      <c r="K22" s="280"/>
      <c r="L22" s="280"/>
      <c r="M22" s="280"/>
      <c r="N22" s="280"/>
      <c r="O22" s="280"/>
      <c r="P22" s="280"/>
      <c r="Q22" s="281"/>
      <c r="R22" s="5"/>
    </row>
    <row r="23" spans="1:18" ht="12.75">
      <c r="A23" s="286" t="s">
        <v>243</v>
      </c>
      <c r="B23" s="279">
        <v>0</v>
      </c>
      <c r="C23" s="280" t="s">
        <v>244</v>
      </c>
      <c r="D23" s="280"/>
      <c r="E23" s="280"/>
      <c r="F23" s="280"/>
      <c r="G23" s="280"/>
      <c r="H23" s="280"/>
      <c r="I23" s="280"/>
      <c r="J23" s="280">
        <v>-1181.999</v>
      </c>
      <c r="K23" s="280"/>
      <c r="L23" s="280"/>
      <c r="M23" s="280"/>
      <c r="N23" s="280"/>
      <c r="O23" s="280">
        <v>-1150</v>
      </c>
      <c r="P23" s="280"/>
      <c r="Q23" s="281"/>
      <c r="R23" s="5"/>
    </row>
    <row r="24" spans="1:18" ht="13.5" thickBot="1">
      <c r="A24" s="286" t="s">
        <v>50</v>
      </c>
      <c r="B24" s="279">
        <v>-151</v>
      </c>
      <c r="C24" s="280">
        <v>-233</v>
      </c>
      <c r="D24" s="280">
        <v>-2</v>
      </c>
      <c r="E24" s="280">
        <v>-60</v>
      </c>
      <c r="F24" s="280"/>
      <c r="G24" s="280"/>
      <c r="H24" s="280"/>
      <c r="I24" s="280"/>
      <c r="J24" s="280">
        <v>-977.5595099999998</v>
      </c>
      <c r="K24" s="280">
        <v>0</v>
      </c>
      <c r="L24" s="280"/>
      <c r="M24" s="280"/>
      <c r="N24" s="280"/>
      <c r="O24" s="280">
        <v>-9992</v>
      </c>
      <c r="P24" s="280"/>
      <c r="Q24" s="281"/>
      <c r="R24" s="5"/>
    </row>
    <row r="25" spans="1:18" ht="14.25" thickBot="1" thickTop="1">
      <c r="A25" s="287" t="s">
        <v>245</v>
      </c>
      <c r="B25" s="288">
        <v>2747</v>
      </c>
      <c r="C25" s="289">
        <v>15739</v>
      </c>
      <c r="D25" s="289">
        <v>285</v>
      </c>
      <c r="E25" s="289">
        <v>3247</v>
      </c>
      <c r="F25" s="289">
        <v>43</v>
      </c>
      <c r="G25" s="289">
        <v>354</v>
      </c>
      <c r="H25" s="289">
        <v>17870</v>
      </c>
      <c r="I25" s="289">
        <v>8030</v>
      </c>
      <c r="J25" s="289">
        <v>19379.912999999993</v>
      </c>
      <c r="K25" s="289">
        <v>862</v>
      </c>
      <c r="L25" s="289">
        <v>46</v>
      </c>
      <c r="M25" s="289" t="s">
        <v>237</v>
      </c>
      <c r="N25" s="289" t="s">
        <v>237</v>
      </c>
      <c r="O25" s="289">
        <v>45670</v>
      </c>
      <c r="P25" s="289">
        <v>364</v>
      </c>
      <c r="Q25" s="297">
        <v>28</v>
      </c>
      <c r="R25" s="5"/>
    </row>
    <row r="26" spans="1:18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</row>
    <row r="27" spans="1:18" ht="14.25" thickBot="1" thickTop="1">
      <c r="A27" s="287" t="s">
        <v>52</v>
      </c>
      <c r="B27" s="288">
        <v>2747</v>
      </c>
      <c r="C27" s="288">
        <v>15739</v>
      </c>
      <c r="D27" s="289">
        <v>285</v>
      </c>
      <c r="E27" s="289">
        <v>3247</v>
      </c>
      <c r="F27" s="289">
        <v>43</v>
      </c>
      <c r="G27" s="289">
        <v>354</v>
      </c>
      <c r="H27" s="289">
        <v>17870</v>
      </c>
      <c r="I27" s="289">
        <v>8030</v>
      </c>
      <c r="J27" s="289">
        <v>19379.841</v>
      </c>
      <c r="K27" s="289">
        <v>862</v>
      </c>
      <c r="L27" s="289">
        <v>46</v>
      </c>
      <c r="M27" s="289" t="s">
        <v>237</v>
      </c>
      <c r="N27" s="289" t="s">
        <v>237</v>
      </c>
      <c r="O27" s="289">
        <v>45670</v>
      </c>
      <c r="P27" s="289">
        <v>364</v>
      </c>
      <c r="Q27" s="290">
        <v>28</v>
      </c>
      <c r="R27" s="5"/>
    </row>
    <row r="28" spans="1:18" ht="13.5" thickTop="1">
      <c r="A28" s="299" t="s">
        <v>53</v>
      </c>
      <c r="B28" s="301">
        <v>1459</v>
      </c>
      <c r="C28" s="301">
        <v>8470</v>
      </c>
      <c r="D28" s="301">
        <v>53</v>
      </c>
      <c r="E28" s="301">
        <v>3104</v>
      </c>
      <c r="F28" s="301">
        <v>0</v>
      </c>
      <c r="G28" s="301">
        <v>354</v>
      </c>
      <c r="H28" s="301" t="s">
        <v>237</v>
      </c>
      <c r="I28" s="301" t="s">
        <v>237</v>
      </c>
      <c r="J28" s="301">
        <v>5320.69</v>
      </c>
      <c r="K28" s="301">
        <v>813</v>
      </c>
      <c r="L28" s="301"/>
      <c r="M28" s="301" t="s">
        <v>237</v>
      </c>
      <c r="N28" s="301" t="s">
        <v>237</v>
      </c>
      <c r="O28" s="301">
        <v>28062</v>
      </c>
      <c r="P28" s="301">
        <v>0</v>
      </c>
      <c r="Q28" s="379">
        <v>8</v>
      </c>
      <c r="R28" s="5"/>
    </row>
    <row r="29" spans="1:18" ht="12.75">
      <c r="A29" s="286" t="s">
        <v>246</v>
      </c>
      <c r="B29" s="279" t="s">
        <v>237</v>
      </c>
      <c r="C29" s="280" t="s">
        <v>237</v>
      </c>
      <c r="D29" s="280"/>
      <c r="E29" s="280">
        <v>2827</v>
      </c>
      <c r="F29" s="280"/>
      <c r="G29" s="280"/>
      <c r="H29" s="280"/>
      <c r="I29" s="280"/>
      <c r="J29" s="280">
        <v>589.273</v>
      </c>
      <c r="K29" s="280"/>
      <c r="L29" s="280"/>
      <c r="M29" s="280"/>
      <c r="N29" s="280"/>
      <c r="O29" s="280">
        <v>4839</v>
      </c>
      <c r="P29" s="280"/>
      <c r="Q29" s="281"/>
      <c r="R29" s="5"/>
    </row>
    <row r="30" spans="1:18" ht="12.75">
      <c r="A30" s="286" t="s">
        <v>55</v>
      </c>
      <c r="B30" s="279">
        <v>0</v>
      </c>
      <c r="C30" s="280">
        <v>425</v>
      </c>
      <c r="D30" s="280"/>
      <c r="E30" s="280">
        <v>0</v>
      </c>
      <c r="F30" s="280"/>
      <c r="G30" s="280"/>
      <c r="H30" s="280"/>
      <c r="I30" s="280"/>
      <c r="J30" s="280">
        <v>680</v>
      </c>
      <c r="K30" s="280"/>
      <c r="L30" s="280"/>
      <c r="M30" s="280"/>
      <c r="N30" s="280"/>
      <c r="O30" s="280">
        <v>4042</v>
      </c>
      <c r="P30" s="280"/>
      <c r="Q30" s="281"/>
      <c r="R30" s="5"/>
    </row>
    <row r="31" spans="1:18" ht="12.75">
      <c r="A31" s="286" t="s">
        <v>56</v>
      </c>
      <c r="B31" s="279">
        <v>0</v>
      </c>
      <c r="C31" s="280" t="s">
        <v>237</v>
      </c>
      <c r="D31" s="280"/>
      <c r="E31" s="280"/>
      <c r="F31" s="280"/>
      <c r="G31" s="280"/>
      <c r="H31" s="280"/>
      <c r="I31" s="280"/>
      <c r="J31" s="280">
        <v>1406.557</v>
      </c>
      <c r="K31" s="280"/>
      <c r="L31" s="280"/>
      <c r="M31" s="280"/>
      <c r="N31" s="280"/>
      <c r="O31" s="280"/>
      <c r="P31" s="280"/>
      <c r="Q31" s="281"/>
      <c r="R31" s="5"/>
    </row>
    <row r="32" spans="1:18" ht="12.75">
      <c r="A32" s="286" t="s">
        <v>57</v>
      </c>
      <c r="B32" s="279">
        <v>0</v>
      </c>
      <c r="C32" s="280">
        <v>509</v>
      </c>
      <c r="D32" s="280"/>
      <c r="E32" s="280">
        <v>1</v>
      </c>
      <c r="F32" s="280"/>
      <c r="G32" s="280"/>
      <c r="H32" s="280"/>
      <c r="I32" s="280"/>
      <c r="J32" s="280">
        <v>148.152</v>
      </c>
      <c r="K32" s="280">
        <v>493</v>
      </c>
      <c r="L32" s="280"/>
      <c r="M32" s="280"/>
      <c r="N32" s="280"/>
      <c r="O32" s="280">
        <v>1153</v>
      </c>
      <c r="P32" s="280"/>
      <c r="Q32" s="281"/>
      <c r="R32" s="5"/>
    </row>
    <row r="33" spans="1:18" ht="12.75">
      <c r="A33" s="286" t="s">
        <v>58</v>
      </c>
      <c r="B33" s="279">
        <v>946</v>
      </c>
      <c r="C33" s="280">
        <v>1980</v>
      </c>
      <c r="D33" s="280">
        <v>38</v>
      </c>
      <c r="E33" s="280"/>
      <c r="F33" s="280"/>
      <c r="G33" s="280">
        <v>319</v>
      </c>
      <c r="H33" s="280"/>
      <c r="I33" s="280"/>
      <c r="J33" s="280">
        <v>525</v>
      </c>
      <c r="K33" s="280">
        <v>1</v>
      </c>
      <c r="L33" s="280"/>
      <c r="M33" s="280"/>
      <c r="N33" s="280"/>
      <c r="O33" s="280">
        <v>3992</v>
      </c>
      <c r="P33" s="280"/>
      <c r="Q33" s="281"/>
      <c r="R33" s="5"/>
    </row>
    <row r="34" spans="1:18" ht="12.75">
      <c r="A34" s="286" t="s">
        <v>59</v>
      </c>
      <c r="B34" s="279">
        <v>80</v>
      </c>
      <c r="C34" s="280">
        <v>1425</v>
      </c>
      <c r="D34" s="280"/>
      <c r="E34" s="280">
        <v>55</v>
      </c>
      <c r="F34" s="280"/>
      <c r="G34" s="280"/>
      <c r="H34" s="280"/>
      <c r="I34" s="280"/>
      <c r="J34" s="280">
        <v>136</v>
      </c>
      <c r="K34" s="280"/>
      <c r="L34" s="280"/>
      <c r="M34" s="280"/>
      <c r="N34" s="280"/>
      <c r="O34" s="280">
        <v>380</v>
      </c>
      <c r="P34" s="280"/>
      <c r="Q34" s="281"/>
      <c r="R34" s="5"/>
    </row>
    <row r="35" spans="1:18" ht="12.75">
      <c r="A35" s="286" t="s">
        <v>60</v>
      </c>
      <c r="B35" s="279">
        <v>0</v>
      </c>
      <c r="C35" s="280">
        <v>48</v>
      </c>
      <c r="D35" s="280"/>
      <c r="E35" s="280">
        <v>27</v>
      </c>
      <c r="F35" s="280"/>
      <c r="G35" s="280">
        <v>35</v>
      </c>
      <c r="H35" s="280"/>
      <c r="I35" s="280"/>
      <c r="J35" s="280">
        <v>264.213</v>
      </c>
      <c r="K35" s="280"/>
      <c r="L35" s="280"/>
      <c r="M35" s="280"/>
      <c r="N35" s="280"/>
      <c r="O35" s="280">
        <v>2553</v>
      </c>
      <c r="P35" s="280"/>
      <c r="Q35" s="281"/>
      <c r="R35" s="5"/>
    </row>
    <row r="36" spans="1:18" ht="12.75">
      <c r="A36" s="286" t="s">
        <v>61</v>
      </c>
      <c r="B36" s="279">
        <v>433</v>
      </c>
      <c r="C36" s="280">
        <v>4083</v>
      </c>
      <c r="D36" s="280">
        <v>15</v>
      </c>
      <c r="E36" s="280">
        <v>194</v>
      </c>
      <c r="F36" s="280"/>
      <c r="G36" s="280"/>
      <c r="H36" s="280"/>
      <c r="I36" s="280"/>
      <c r="J36" s="280">
        <v>1571.495</v>
      </c>
      <c r="K36" s="280">
        <v>319</v>
      </c>
      <c r="L36" s="280"/>
      <c r="M36" s="280"/>
      <c r="N36" s="280"/>
      <c r="O36" s="280">
        <v>11103</v>
      </c>
      <c r="P36" s="280" t="s">
        <v>237</v>
      </c>
      <c r="Q36" s="281">
        <v>8</v>
      </c>
      <c r="R36" s="5"/>
    </row>
    <row r="37" spans="1:18" ht="12.75">
      <c r="A37" s="282" t="s">
        <v>62</v>
      </c>
      <c r="B37" s="303">
        <v>13</v>
      </c>
      <c r="C37" s="304">
        <v>22</v>
      </c>
      <c r="D37" s="304">
        <v>0</v>
      </c>
      <c r="E37" s="304">
        <v>0</v>
      </c>
      <c r="F37" s="304" t="s">
        <v>237</v>
      </c>
      <c r="G37" s="304">
        <v>0</v>
      </c>
      <c r="H37" s="304" t="s">
        <v>237</v>
      </c>
      <c r="I37" s="304" t="s">
        <v>237</v>
      </c>
      <c r="J37" s="304">
        <v>8291.759</v>
      </c>
      <c r="K37" s="304"/>
      <c r="L37" s="304"/>
      <c r="M37" s="304" t="s">
        <v>237</v>
      </c>
      <c r="N37" s="304" t="s">
        <v>237</v>
      </c>
      <c r="O37" s="304">
        <v>345</v>
      </c>
      <c r="P37" s="304" t="s">
        <v>237</v>
      </c>
      <c r="Q37" s="305" t="s">
        <v>237</v>
      </c>
      <c r="R37" s="5"/>
    </row>
    <row r="38" spans="1:18" ht="12.75">
      <c r="A38" s="286" t="s">
        <v>247</v>
      </c>
      <c r="B38" s="279">
        <v>12</v>
      </c>
      <c r="C38" s="280">
        <v>22</v>
      </c>
      <c r="D38" s="280"/>
      <c r="E38" s="280"/>
      <c r="F38" s="280"/>
      <c r="G38" s="280"/>
      <c r="H38" s="280"/>
      <c r="I38" s="280"/>
      <c r="J38" s="280">
        <v>187.062</v>
      </c>
      <c r="K38" s="280" t="s">
        <v>237</v>
      </c>
      <c r="L38" s="280"/>
      <c r="M38" s="280"/>
      <c r="N38" s="280"/>
      <c r="O38" s="280">
        <v>345</v>
      </c>
      <c r="P38" s="280"/>
      <c r="Q38" s="281"/>
      <c r="R38" s="5"/>
    </row>
    <row r="39" spans="1:18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159.376</v>
      </c>
      <c r="K39" s="280"/>
      <c r="L39" s="280"/>
      <c r="M39" s="280"/>
      <c r="N39" s="280"/>
      <c r="O39" s="280"/>
      <c r="P39" s="280"/>
      <c r="Q39" s="281"/>
      <c r="R39" s="5"/>
    </row>
    <row r="40" spans="1:18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/>
      <c r="J40" s="280">
        <v>292.223</v>
      </c>
      <c r="K40" s="280"/>
      <c r="L40" s="280"/>
      <c r="M40" s="280"/>
      <c r="N40" s="280"/>
      <c r="O40" s="280"/>
      <c r="P40" s="280"/>
      <c r="Q40" s="281"/>
      <c r="R40" s="5"/>
    </row>
    <row r="41" spans="1:18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/>
      <c r="J41" s="280">
        <v>7653.098</v>
      </c>
      <c r="K41" s="280"/>
      <c r="L41" s="280"/>
      <c r="M41" s="280"/>
      <c r="N41" s="280"/>
      <c r="O41" s="280"/>
      <c r="P41" s="280"/>
      <c r="Q41" s="281"/>
      <c r="R41" s="5"/>
    </row>
    <row r="42" spans="1:18" ht="12.75">
      <c r="A42" s="306" t="s">
        <v>63</v>
      </c>
      <c r="B42" s="307">
        <v>1275</v>
      </c>
      <c r="C42" s="308">
        <v>7247</v>
      </c>
      <c r="D42" s="308">
        <v>232</v>
      </c>
      <c r="E42" s="308">
        <v>143</v>
      </c>
      <c r="F42" s="308">
        <v>43</v>
      </c>
      <c r="G42" s="308"/>
      <c r="H42" s="308">
        <v>17870</v>
      </c>
      <c r="I42" s="308">
        <v>8030</v>
      </c>
      <c r="J42" s="304">
        <v>4693.508</v>
      </c>
      <c r="K42" s="308">
        <v>49</v>
      </c>
      <c r="L42" s="308">
        <v>46</v>
      </c>
      <c r="M42" s="308"/>
      <c r="N42" s="308"/>
      <c r="O42" s="308">
        <v>17263</v>
      </c>
      <c r="P42" s="308">
        <v>364</v>
      </c>
      <c r="Q42" s="380">
        <v>20</v>
      </c>
      <c r="R42" s="5"/>
    </row>
    <row r="43" spans="1:18" ht="12.75">
      <c r="A43" s="381" t="s">
        <v>64</v>
      </c>
      <c r="B43" s="283">
        <v>1275</v>
      </c>
      <c r="C43" s="284">
        <v>7247</v>
      </c>
      <c r="D43" s="284">
        <v>232</v>
      </c>
      <c r="E43" s="284">
        <v>143</v>
      </c>
      <c r="F43" s="284">
        <v>43</v>
      </c>
      <c r="G43" s="284"/>
      <c r="H43" s="284">
        <v>17870</v>
      </c>
      <c r="I43" s="284">
        <v>8030</v>
      </c>
      <c r="J43" s="284">
        <v>2851.366</v>
      </c>
      <c r="K43" s="284">
        <v>49</v>
      </c>
      <c r="L43" s="284">
        <v>46</v>
      </c>
      <c r="M43" s="284"/>
      <c r="N43" s="284"/>
      <c r="O43" s="284">
        <v>16688</v>
      </c>
      <c r="P43" s="284">
        <v>364</v>
      </c>
      <c r="Q43" s="285">
        <v>20</v>
      </c>
      <c r="R43" s="5"/>
    </row>
    <row r="44" spans="1:18" ht="12.75">
      <c r="A44" s="381" t="s">
        <v>65</v>
      </c>
      <c r="B44" s="283" t="s">
        <v>237</v>
      </c>
      <c r="C44" s="280" t="s">
        <v>237</v>
      </c>
      <c r="D44" s="284"/>
      <c r="E44" s="284">
        <v>0</v>
      </c>
      <c r="F44" s="284"/>
      <c r="G44" s="284"/>
      <c r="H44" s="284"/>
      <c r="I44" s="284"/>
      <c r="J44" s="284">
        <v>1842.142</v>
      </c>
      <c r="K44" s="284"/>
      <c r="L44" s="284"/>
      <c r="M44" s="284"/>
      <c r="N44" s="284"/>
      <c r="O44" s="284">
        <v>575</v>
      </c>
      <c r="P44" s="284"/>
      <c r="Q44" s="285"/>
      <c r="R44" s="5"/>
    </row>
    <row r="45" spans="1:18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304"/>
      <c r="J45" s="280">
        <v>1073.884</v>
      </c>
      <c r="K45" s="304"/>
      <c r="L45" s="304"/>
      <c r="M45" s="304"/>
      <c r="N45" s="304"/>
      <c r="O45" s="304"/>
      <c r="P45" s="304"/>
      <c r="Q45" s="305"/>
      <c r="R45" s="5"/>
    </row>
    <row r="46" spans="1:18" ht="13.5" thickTop="1">
      <c r="A46" s="310" t="s">
        <v>251</v>
      </c>
      <c r="B46" s="382">
        <v>620.8</v>
      </c>
      <c r="C46" s="312">
        <v>19560.5</v>
      </c>
      <c r="D46" s="384"/>
      <c r="E46" s="384"/>
      <c r="F46" s="384"/>
      <c r="G46" s="384"/>
      <c r="H46" s="383"/>
      <c r="I46" s="384"/>
      <c r="J46" s="384">
        <v>3941.7</v>
      </c>
      <c r="K46" s="384">
        <v>10192.3</v>
      </c>
      <c r="L46" s="384"/>
      <c r="M46" s="384">
        <v>23147.6</v>
      </c>
      <c r="N46" s="384">
        <v>80.1</v>
      </c>
      <c r="O46" s="312">
        <v>57543</v>
      </c>
      <c r="P46" s="386"/>
      <c r="Q46" s="387" t="s">
        <v>237</v>
      </c>
      <c r="R46" s="5"/>
    </row>
    <row r="47" spans="1:18" ht="13.5" thickBot="1">
      <c r="A47" s="272" t="s">
        <v>252</v>
      </c>
      <c r="B47" s="388">
        <v>331.6</v>
      </c>
      <c r="C47" s="316">
        <v>4896.2</v>
      </c>
      <c r="D47" s="390"/>
      <c r="E47" s="390"/>
      <c r="F47" s="390"/>
      <c r="G47" s="390"/>
      <c r="H47" s="389"/>
      <c r="I47" s="389"/>
      <c r="J47" s="316">
        <v>2098</v>
      </c>
      <c r="K47" s="316">
        <v>2210</v>
      </c>
      <c r="L47" s="390"/>
      <c r="M47" s="390">
        <v>6764.3</v>
      </c>
      <c r="N47" s="316">
        <v>17.5</v>
      </c>
      <c r="O47" s="391">
        <v>16317.6</v>
      </c>
      <c r="P47" s="392"/>
      <c r="Q47" s="393" t="s">
        <v>237</v>
      </c>
      <c r="R47" s="5"/>
    </row>
    <row r="48" spans="1:18" ht="13.5" thickTop="1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</row>
    <row r="49" spans="1:18" ht="12.7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</row>
    <row r="50" spans="1:18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</row>
    <row r="51" spans="1:18" ht="12.75">
      <c r="A51" s="549"/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1:18" ht="12.75">
      <c r="A52" s="549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</row>
    <row r="53" spans="1:18" ht="12.75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</row>
    <row r="54" spans="1:18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  <row r="55" spans="1:18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21"/>
      <c r="B57" s="221"/>
      <c r="C57" s="221"/>
      <c r="D57" s="221"/>
      <c r="E57" s="221"/>
      <c r="F57" s="221"/>
      <c r="G57" s="221"/>
      <c r="H57" s="414"/>
      <c r="I57" s="414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568" t="str">
        <f>A1</f>
        <v>1990 YILI GENEL ENERJİ DENGESİ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</row>
    <row r="59" spans="1:18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</row>
    <row r="60" spans="1:18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thickTop="1">
      <c r="A62" s="321"/>
      <c r="B62" s="322"/>
      <c r="C62" s="322"/>
      <c r="D62" s="322"/>
      <c r="E62" s="322" t="s">
        <v>70</v>
      </c>
      <c r="F62" s="322"/>
      <c r="G62" s="322"/>
      <c r="H62" s="322" t="s">
        <v>253</v>
      </c>
      <c r="I62" s="322" t="s">
        <v>254</v>
      </c>
      <c r="J62" s="322" t="s">
        <v>237</v>
      </c>
      <c r="K62" s="322"/>
      <c r="L62" s="322" t="s">
        <v>296</v>
      </c>
      <c r="M62" s="322"/>
      <c r="N62" s="322" t="s">
        <v>255</v>
      </c>
      <c r="O62" s="322"/>
      <c r="P62" s="322" t="s">
        <v>255</v>
      </c>
      <c r="Q62" s="322"/>
      <c r="R62" s="323"/>
    </row>
    <row r="63" spans="1:18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298</v>
      </c>
      <c r="G63" s="325" t="s">
        <v>226</v>
      </c>
      <c r="H63" s="325" t="s">
        <v>257</v>
      </c>
      <c r="I63" s="325" t="s">
        <v>258</v>
      </c>
      <c r="J63" s="325" t="s">
        <v>11</v>
      </c>
      <c r="K63" s="325" t="s">
        <v>88</v>
      </c>
      <c r="L63" s="325" t="s">
        <v>291</v>
      </c>
      <c r="M63" s="325" t="s">
        <v>14</v>
      </c>
      <c r="N63" s="325" t="s">
        <v>259</v>
      </c>
      <c r="O63" s="325" t="s">
        <v>16</v>
      </c>
      <c r="P63" s="325" t="s">
        <v>260</v>
      </c>
      <c r="Q63" s="325" t="s">
        <v>17</v>
      </c>
      <c r="R63" s="326" t="s">
        <v>71</v>
      </c>
    </row>
    <row r="64" spans="1:18" ht="13.5" thickTop="1">
      <c r="A64" s="327" t="s">
        <v>234</v>
      </c>
      <c r="B64" s="328">
        <v>2080.08</v>
      </c>
      <c r="C64" s="328">
        <v>9524.03</v>
      </c>
      <c r="D64" s="328">
        <v>118.68</v>
      </c>
      <c r="E64" s="328"/>
      <c r="F64" s="328"/>
      <c r="G64" s="328">
        <v>5361</v>
      </c>
      <c r="H64" s="328">
        <v>1846.9</v>
      </c>
      <c r="I64" s="328">
        <v>18930.69</v>
      </c>
      <c r="J64" s="328">
        <v>3902.3733</v>
      </c>
      <c r="K64" s="328">
        <v>192.92</v>
      </c>
      <c r="L64" s="328"/>
      <c r="M64" s="328">
        <v>1990.728</v>
      </c>
      <c r="N64" s="328">
        <v>68.8</v>
      </c>
      <c r="O64" s="328"/>
      <c r="P64" s="328">
        <v>364</v>
      </c>
      <c r="Q64" s="328">
        <v>28</v>
      </c>
      <c r="R64" s="330">
        <v>25477.5113</v>
      </c>
    </row>
    <row r="65" spans="1:18" ht="12.75">
      <c r="A65" s="327" t="s">
        <v>235</v>
      </c>
      <c r="B65" s="328">
        <v>4203.6</v>
      </c>
      <c r="C65" s="328">
        <v>4.5</v>
      </c>
      <c r="D65" s="328"/>
      <c r="E65" s="328">
        <v>0</v>
      </c>
      <c r="F65" s="328">
        <v>350.36</v>
      </c>
      <c r="G65" s="328"/>
      <c r="H65" s="328"/>
      <c r="I65" s="328">
        <v>4558.46</v>
      </c>
      <c r="J65" s="328">
        <v>23398.807210000003</v>
      </c>
      <c r="K65" s="328">
        <v>2963.87</v>
      </c>
      <c r="L65" s="328"/>
      <c r="M65" s="328"/>
      <c r="N65" s="328"/>
      <c r="O65" s="328">
        <v>15.136</v>
      </c>
      <c r="P65" s="328"/>
      <c r="Q65" s="328"/>
      <c r="R65" s="330">
        <v>30936.27321</v>
      </c>
    </row>
    <row r="66" spans="1:18" ht="12.75">
      <c r="A66" s="327" t="s">
        <v>236</v>
      </c>
      <c r="B66" s="332">
        <v>0</v>
      </c>
      <c r="C66" s="332">
        <v>0</v>
      </c>
      <c r="D66" s="328"/>
      <c r="E66" s="328" t="s">
        <v>237</v>
      </c>
      <c r="F66" s="328"/>
      <c r="G66" s="328"/>
      <c r="H66" s="328"/>
      <c r="I66" s="328" t="s">
        <v>237</v>
      </c>
      <c r="J66" s="328">
        <v>2026.3405349999996</v>
      </c>
      <c r="K66" s="328"/>
      <c r="L66" s="328"/>
      <c r="M66" s="328"/>
      <c r="N66" s="328"/>
      <c r="O66" s="328">
        <v>78.002</v>
      </c>
      <c r="P66" s="328"/>
      <c r="Q66" s="328"/>
      <c r="R66" s="330">
        <v>2104.3425349999998</v>
      </c>
    </row>
    <row r="67" spans="1:18" ht="12.75">
      <c r="A67" s="327" t="s">
        <v>238</v>
      </c>
      <c r="B67" s="332">
        <v>0</v>
      </c>
      <c r="C67" s="332">
        <v>0</v>
      </c>
      <c r="D67" s="328"/>
      <c r="E67" s="328" t="s">
        <v>237</v>
      </c>
      <c r="F67" s="328"/>
      <c r="G67" s="328"/>
      <c r="H67" s="328"/>
      <c r="I67" s="328" t="s">
        <v>237</v>
      </c>
      <c r="J67" s="328">
        <v>355.02231</v>
      </c>
      <c r="K67" s="328"/>
      <c r="L67" s="328"/>
      <c r="M67" s="328"/>
      <c r="N67" s="328"/>
      <c r="O67" s="328"/>
      <c r="P67" s="328"/>
      <c r="Q67" s="328"/>
      <c r="R67" s="330">
        <v>355.02231</v>
      </c>
    </row>
    <row r="68" spans="1:18" ht="12.75">
      <c r="A68" s="327" t="s">
        <v>239</v>
      </c>
      <c r="B68" s="328">
        <v>-134.07</v>
      </c>
      <c r="C68" s="328">
        <v>236.55</v>
      </c>
      <c r="D68" s="328">
        <v>4.73</v>
      </c>
      <c r="E68" s="328">
        <v>72.3</v>
      </c>
      <c r="F68" s="328">
        <v>-81.32</v>
      </c>
      <c r="G68" s="328"/>
      <c r="H68" s="328"/>
      <c r="I68" s="328">
        <v>98.19</v>
      </c>
      <c r="J68" s="328">
        <v>-1000.8565050000001</v>
      </c>
      <c r="K68" s="328">
        <v>-46.41</v>
      </c>
      <c r="L68" s="328"/>
      <c r="M68" s="328"/>
      <c r="N68" s="328"/>
      <c r="O68" s="328"/>
      <c r="P68" s="328"/>
      <c r="Q68" s="328"/>
      <c r="R68" s="330">
        <v>-949.076505</v>
      </c>
    </row>
    <row r="69" spans="1:18" ht="12.75">
      <c r="A69" s="327" t="s">
        <v>240</v>
      </c>
      <c r="B69" s="332">
        <v>0</v>
      </c>
      <c r="C69" s="332">
        <v>0</v>
      </c>
      <c r="D69" s="328"/>
      <c r="E69" s="328" t="s">
        <v>237</v>
      </c>
      <c r="F69" s="328"/>
      <c r="G69" s="328"/>
      <c r="H69" s="328"/>
      <c r="I69" s="328" t="s">
        <v>237</v>
      </c>
      <c r="J69" s="328">
        <v>-197.04277999999996</v>
      </c>
      <c r="K69" s="328"/>
      <c r="L69" s="328"/>
      <c r="M69" s="328"/>
      <c r="N69" s="328"/>
      <c r="O69" s="328"/>
      <c r="P69" s="328"/>
      <c r="Q69" s="328"/>
      <c r="R69" s="330">
        <v>-197.04277999999996</v>
      </c>
    </row>
    <row r="70" spans="1:18" ht="12.75">
      <c r="A70" s="348" t="s">
        <v>41</v>
      </c>
      <c r="B70" s="335">
        <v>6149.61</v>
      </c>
      <c r="C70" s="335">
        <v>9765.08</v>
      </c>
      <c r="D70" s="335">
        <v>123.41</v>
      </c>
      <c r="E70" s="335">
        <v>72.3</v>
      </c>
      <c r="F70" s="335">
        <v>269.04</v>
      </c>
      <c r="G70" s="335">
        <v>5361</v>
      </c>
      <c r="H70" s="335">
        <v>1846.9</v>
      </c>
      <c r="I70" s="335">
        <v>23587.34</v>
      </c>
      <c r="J70" s="335">
        <v>23721.918380000003</v>
      </c>
      <c r="K70" s="335">
        <v>3110.38</v>
      </c>
      <c r="L70" s="335"/>
      <c r="M70" s="335">
        <v>1990.728</v>
      </c>
      <c r="N70" s="335">
        <v>68.8</v>
      </c>
      <c r="O70" s="335">
        <v>-62.866</v>
      </c>
      <c r="P70" s="335">
        <v>364</v>
      </c>
      <c r="Q70" s="335">
        <v>28</v>
      </c>
      <c r="R70" s="350">
        <v>52808.30037999999</v>
      </c>
    </row>
    <row r="71" spans="1:18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/>
      <c r="J71" s="332">
        <v>179.06778999999997</v>
      </c>
      <c r="K71" s="332"/>
      <c r="L71" s="332"/>
      <c r="M71" s="332"/>
      <c r="N71" s="332"/>
      <c r="O71" s="332"/>
      <c r="P71" s="332"/>
      <c r="Q71" s="332"/>
      <c r="R71" s="330">
        <v>179.06778999999997</v>
      </c>
    </row>
    <row r="72" spans="1:18" ht="14.25" thickBot="1" thickTop="1">
      <c r="A72" s="337" t="s">
        <v>43</v>
      </c>
      <c r="B72" s="338">
        <v>6149.61</v>
      </c>
      <c r="C72" s="338">
        <v>9765.08</v>
      </c>
      <c r="D72" s="338">
        <v>123.41</v>
      </c>
      <c r="E72" s="338">
        <v>72.3</v>
      </c>
      <c r="F72" s="338">
        <v>269.04</v>
      </c>
      <c r="G72" s="338">
        <v>5361</v>
      </c>
      <c r="H72" s="338">
        <v>1846.9</v>
      </c>
      <c r="I72" s="338">
        <v>23587.34</v>
      </c>
      <c r="J72" s="338">
        <v>23900.986170000004</v>
      </c>
      <c r="K72" s="338">
        <v>3110.38</v>
      </c>
      <c r="L72" s="338"/>
      <c r="M72" s="338">
        <v>1990.728</v>
      </c>
      <c r="N72" s="338">
        <v>68.8</v>
      </c>
      <c r="O72" s="338">
        <v>-62.866</v>
      </c>
      <c r="P72" s="338">
        <v>364</v>
      </c>
      <c r="Q72" s="338">
        <v>28</v>
      </c>
      <c r="R72" s="339">
        <v>52987.36817</v>
      </c>
    </row>
    <row r="73" spans="1:18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340"/>
    </row>
    <row r="74" spans="1:18" ht="13.5" thickTop="1">
      <c r="A74" s="341" t="s">
        <v>44</v>
      </c>
      <c r="B74" s="342">
        <v>-4195.36</v>
      </c>
      <c r="C74" s="342">
        <v>-5056.49</v>
      </c>
      <c r="D74" s="342">
        <v>-0.86</v>
      </c>
      <c r="E74" s="342">
        <v>2222.1</v>
      </c>
      <c r="F74" s="342"/>
      <c r="G74" s="342" t="s">
        <v>261</v>
      </c>
      <c r="H74" s="342" t="s">
        <v>237</v>
      </c>
      <c r="I74" s="342">
        <v>-7030.61</v>
      </c>
      <c r="J74" s="342">
        <v>-3970.340570000004</v>
      </c>
      <c r="K74" s="342">
        <v>-2325.96</v>
      </c>
      <c r="L74" s="342">
        <v>19.32</v>
      </c>
      <c r="M74" s="342">
        <v>-1990.728</v>
      </c>
      <c r="N74" s="342">
        <v>-68.8</v>
      </c>
      <c r="O74" s="342">
        <v>3990.486000000001</v>
      </c>
      <c r="P74" s="343">
        <v>0</v>
      </c>
      <c r="Q74" s="343">
        <v>0</v>
      </c>
      <c r="R74" s="344">
        <v>-11376.632570000002</v>
      </c>
    </row>
    <row r="75" spans="1:18" ht="12.75">
      <c r="A75" s="331" t="s">
        <v>241</v>
      </c>
      <c r="B75" s="332">
        <v>-219.36</v>
      </c>
      <c r="C75" s="332">
        <v>-4976.09</v>
      </c>
      <c r="D75" s="332"/>
      <c r="E75" s="332"/>
      <c r="F75" s="332"/>
      <c r="G75" s="332"/>
      <c r="H75" s="332"/>
      <c r="I75" s="332">
        <v>-5195.45</v>
      </c>
      <c r="J75" s="332">
        <v>-1110.6318899999999</v>
      </c>
      <c r="K75" s="332">
        <v>-2325.96</v>
      </c>
      <c r="L75" s="332"/>
      <c r="M75" s="332">
        <v>-1990.728</v>
      </c>
      <c r="N75" s="332">
        <v>-68.8</v>
      </c>
      <c r="O75" s="332">
        <v>4948.698</v>
      </c>
      <c r="P75" s="332"/>
      <c r="Q75" s="332"/>
      <c r="R75" s="330">
        <v>-5742.8718899999985</v>
      </c>
    </row>
    <row r="76" spans="1:18" ht="12.75">
      <c r="A76" s="331" t="s">
        <v>289</v>
      </c>
      <c r="B76" s="332">
        <v>-76.8</v>
      </c>
      <c r="C76" s="332"/>
      <c r="D76" s="332"/>
      <c r="E76" s="332">
        <v>38.5</v>
      </c>
      <c r="F76" s="332"/>
      <c r="G76" s="332"/>
      <c r="H76" s="332"/>
      <c r="I76" s="332">
        <v>-38.3</v>
      </c>
      <c r="J76" s="332">
        <v>0</v>
      </c>
      <c r="K76" s="332"/>
      <c r="L76" s="332">
        <v>19.32</v>
      </c>
      <c r="M76" s="332"/>
      <c r="N76" s="332"/>
      <c r="O76" s="332"/>
      <c r="P76" s="332"/>
      <c r="Q76" s="332"/>
      <c r="R76" s="330">
        <v>-18.98</v>
      </c>
    </row>
    <row r="77" spans="1:18" ht="12.75">
      <c r="A77" s="331" t="s">
        <v>242</v>
      </c>
      <c r="B77" s="332">
        <v>-3778.4</v>
      </c>
      <c r="C77" s="332" t="s">
        <v>237</v>
      </c>
      <c r="D77" s="332"/>
      <c r="E77" s="332">
        <v>2210.6</v>
      </c>
      <c r="F77" s="332"/>
      <c r="G77" s="332"/>
      <c r="H77" s="332"/>
      <c r="I77" s="332">
        <v>-1567.8</v>
      </c>
      <c r="J77" s="332">
        <v>0</v>
      </c>
      <c r="K77" s="332" t="s">
        <v>237</v>
      </c>
      <c r="L77" s="332"/>
      <c r="M77" s="332"/>
      <c r="N77" s="332"/>
      <c r="O77" s="332" t="s">
        <v>237</v>
      </c>
      <c r="P77" s="332"/>
      <c r="Q77" s="332"/>
      <c r="R77" s="330">
        <v>-1567.8</v>
      </c>
    </row>
    <row r="78" spans="1:18" ht="12.75">
      <c r="A78" s="331" t="s">
        <v>6</v>
      </c>
      <c r="B78" s="332">
        <v>0</v>
      </c>
      <c r="C78" s="332">
        <v>-10.5</v>
      </c>
      <c r="D78" s="332"/>
      <c r="E78" s="332">
        <v>15</v>
      </c>
      <c r="F78" s="332"/>
      <c r="G78" s="332"/>
      <c r="H78" s="332"/>
      <c r="I78" s="332">
        <v>4.5</v>
      </c>
      <c r="J78" s="332">
        <v>-4.7856</v>
      </c>
      <c r="K78" s="332" t="s">
        <v>237</v>
      </c>
      <c r="L78" s="332"/>
      <c r="M78" s="332"/>
      <c r="N78" s="332"/>
      <c r="O78" s="332" t="s">
        <v>237</v>
      </c>
      <c r="P78" s="332"/>
      <c r="Q78" s="332"/>
      <c r="R78" s="330">
        <v>-0.28559999999999963</v>
      </c>
    </row>
    <row r="79" spans="1:18" ht="12.75">
      <c r="A79" s="331" t="s">
        <v>243</v>
      </c>
      <c r="B79" s="332">
        <v>0</v>
      </c>
      <c r="C79" s="332">
        <v>0</v>
      </c>
      <c r="D79" s="332"/>
      <c r="E79" s="332"/>
      <c r="F79" s="332"/>
      <c r="G79" s="332"/>
      <c r="H79" s="332"/>
      <c r="I79" s="332" t="s">
        <v>261</v>
      </c>
      <c r="J79" s="332">
        <v>-1213.71867</v>
      </c>
      <c r="K79" s="332" t="s">
        <v>237</v>
      </c>
      <c r="L79" s="332"/>
      <c r="M79" s="332"/>
      <c r="N79" s="332"/>
      <c r="O79" s="332">
        <v>-98.9</v>
      </c>
      <c r="P79" s="332"/>
      <c r="Q79" s="332"/>
      <c r="R79" s="330">
        <v>-1312.61867</v>
      </c>
    </row>
    <row r="80" spans="1:18" ht="13.5" thickBot="1">
      <c r="A80" s="331" t="s">
        <v>50</v>
      </c>
      <c r="B80" s="332">
        <v>-120.8</v>
      </c>
      <c r="C80" s="332">
        <v>-69.9</v>
      </c>
      <c r="D80" s="332">
        <v>-0.86</v>
      </c>
      <c r="E80" s="332">
        <v>-42</v>
      </c>
      <c r="F80" s="332"/>
      <c r="G80" s="332"/>
      <c r="H80" s="332"/>
      <c r="I80" s="332">
        <v>-233.56</v>
      </c>
      <c r="J80" s="332">
        <v>-1641.204410000004</v>
      </c>
      <c r="K80" s="332">
        <v>0</v>
      </c>
      <c r="L80" s="332"/>
      <c r="M80" s="332"/>
      <c r="N80" s="332"/>
      <c r="O80" s="332">
        <v>-859.312</v>
      </c>
      <c r="P80" s="332"/>
      <c r="Q80" s="332"/>
      <c r="R80" s="330">
        <v>-2734.0764100000038</v>
      </c>
    </row>
    <row r="81" spans="1:18" ht="14.25" thickBot="1" thickTop="1">
      <c r="A81" s="337" t="s">
        <v>245</v>
      </c>
      <c r="B81" s="338">
        <v>1954.25</v>
      </c>
      <c r="C81" s="338">
        <v>4708.59</v>
      </c>
      <c r="D81" s="338">
        <v>122.55</v>
      </c>
      <c r="E81" s="338">
        <v>2294.4</v>
      </c>
      <c r="F81" s="338">
        <v>269.04</v>
      </c>
      <c r="G81" s="338">
        <v>5361</v>
      </c>
      <c r="H81" s="338">
        <v>1846.9</v>
      </c>
      <c r="I81" s="338">
        <v>16556.73</v>
      </c>
      <c r="J81" s="338">
        <v>19930.6456</v>
      </c>
      <c r="K81" s="338">
        <v>784.42</v>
      </c>
      <c r="L81" s="338">
        <v>19.32</v>
      </c>
      <c r="M81" s="338">
        <v>0</v>
      </c>
      <c r="N81" s="338">
        <v>0</v>
      </c>
      <c r="O81" s="338">
        <v>3927.62</v>
      </c>
      <c r="P81" s="338">
        <v>364</v>
      </c>
      <c r="Q81" s="338">
        <v>28</v>
      </c>
      <c r="R81" s="339">
        <v>41610.7356</v>
      </c>
    </row>
    <row r="82" spans="1:18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340"/>
    </row>
    <row r="83" spans="1:18" ht="14.25" thickBot="1" thickTop="1">
      <c r="A83" s="337" t="s">
        <v>52</v>
      </c>
      <c r="B83" s="338">
        <v>1954.25</v>
      </c>
      <c r="C83" s="338">
        <v>4708.59</v>
      </c>
      <c r="D83" s="338">
        <v>122.55</v>
      </c>
      <c r="E83" s="338">
        <v>2294.4</v>
      </c>
      <c r="F83" s="338">
        <v>269.04</v>
      </c>
      <c r="G83" s="338">
        <v>5361</v>
      </c>
      <c r="H83" s="338">
        <v>1846.9</v>
      </c>
      <c r="I83" s="338">
        <v>16556.73</v>
      </c>
      <c r="J83" s="338">
        <v>19930.576479999996</v>
      </c>
      <c r="K83" s="338">
        <v>784.42</v>
      </c>
      <c r="L83" s="338">
        <v>19.32</v>
      </c>
      <c r="M83" s="338" t="s">
        <v>237</v>
      </c>
      <c r="N83" s="338" t="s">
        <v>237</v>
      </c>
      <c r="O83" s="338">
        <v>3927.62</v>
      </c>
      <c r="P83" s="338">
        <v>364</v>
      </c>
      <c r="Q83" s="338">
        <v>28</v>
      </c>
      <c r="R83" s="339">
        <v>41610.66648</v>
      </c>
    </row>
    <row r="84" spans="1:18" ht="13.5" thickTop="1">
      <c r="A84" s="345" t="s">
        <v>53</v>
      </c>
      <c r="B84" s="346">
        <v>1073.85</v>
      </c>
      <c r="C84" s="346">
        <v>2537.77</v>
      </c>
      <c r="D84" s="346">
        <v>22.79</v>
      </c>
      <c r="E84" s="346">
        <v>2172.8</v>
      </c>
      <c r="F84" s="346">
        <v>269.04</v>
      </c>
      <c r="G84" s="346" t="s">
        <v>237</v>
      </c>
      <c r="H84" s="346" t="s">
        <v>237</v>
      </c>
      <c r="I84" s="346">
        <v>6076.25</v>
      </c>
      <c r="J84" s="346">
        <v>5305.137159999999</v>
      </c>
      <c r="K84" s="346">
        <v>739.83</v>
      </c>
      <c r="L84" s="346"/>
      <c r="M84" s="346" t="s">
        <v>237</v>
      </c>
      <c r="N84" s="346" t="s">
        <v>237</v>
      </c>
      <c r="O84" s="346">
        <v>2413.3320000000003</v>
      </c>
      <c r="P84" s="346" t="s">
        <v>237</v>
      </c>
      <c r="Q84" s="346">
        <v>8</v>
      </c>
      <c r="R84" s="347">
        <v>14542.549159999999</v>
      </c>
    </row>
    <row r="85" spans="1:18" ht="12.75">
      <c r="A85" s="331" t="s">
        <v>246</v>
      </c>
      <c r="B85" s="332" t="s">
        <v>237</v>
      </c>
      <c r="C85" s="332" t="s">
        <v>237</v>
      </c>
      <c r="D85" s="332"/>
      <c r="E85" s="332">
        <v>1978.9</v>
      </c>
      <c r="F85" s="332"/>
      <c r="G85" s="332"/>
      <c r="H85" s="332"/>
      <c r="I85" s="332">
        <v>1978.9</v>
      </c>
      <c r="J85" s="332">
        <v>566.1658799999999</v>
      </c>
      <c r="K85" s="332">
        <v>0</v>
      </c>
      <c r="L85" s="332"/>
      <c r="M85" s="332"/>
      <c r="N85" s="332"/>
      <c r="O85" s="332">
        <v>416.154</v>
      </c>
      <c r="P85" s="332"/>
      <c r="Q85" s="332"/>
      <c r="R85" s="330">
        <v>2961.21988</v>
      </c>
    </row>
    <row r="86" spans="1:18" ht="12.75">
      <c r="A86" s="331" t="s">
        <v>55</v>
      </c>
      <c r="B86" s="332">
        <v>0</v>
      </c>
      <c r="C86" s="332">
        <v>127.5</v>
      </c>
      <c r="D86" s="332"/>
      <c r="E86" s="332">
        <v>0</v>
      </c>
      <c r="F86" s="332"/>
      <c r="G86" s="332"/>
      <c r="H86" s="332"/>
      <c r="I86" s="332">
        <v>127.5</v>
      </c>
      <c r="J86" s="332">
        <v>652.8</v>
      </c>
      <c r="K86" s="332">
        <v>0</v>
      </c>
      <c r="L86" s="332"/>
      <c r="M86" s="332"/>
      <c r="N86" s="332"/>
      <c r="O86" s="332">
        <v>347.612</v>
      </c>
      <c r="P86" s="332"/>
      <c r="Q86" s="332"/>
      <c r="R86" s="330">
        <v>1127.912</v>
      </c>
    </row>
    <row r="87" spans="1:18" ht="12.75">
      <c r="A87" s="331" t="s">
        <v>56</v>
      </c>
      <c r="B87" s="332">
        <v>0</v>
      </c>
      <c r="C87" s="332">
        <v>0</v>
      </c>
      <c r="D87" s="332"/>
      <c r="E87" s="332" t="s">
        <v>237</v>
      </c>
      <c r="F87" s="332"/>
      <c r="G87" s="332"/>
      <c r="H87" s="332"/>
      <c r="I87" s="332" t="s">
        <v>237</v>
      </c>
      <c r="J87" s="332">
        <v>1512.048775</v>
      </c>
      <c r="K87" s="332">
        <v>0</v>
      </c>
      <c r="L87" s="332"/>
      <c r="M87" s="332"/>
      <c r="N87" s="332"/>
      <c r="O87" s="332">
        <v>0</v>
      </c>
      <c r="P87" s="332"/>
      <c r="Q87" s="332"/>
      <c r="R87" s="330">
        <v>1512.048775</v>
      </c>
    </row>
    <row r="88" spans="1:18" ht="12.75">
      <c r="A88" s="331" t="s">
        <v>57</v>
      </c>
      <c r="B88" s="332">
        <v>0</v>
      </c>
      <c r="C88" s="332">
        <v>152.7</v>
      </c>
      <c r="D88" s="332"/>
      <c r="E88" s="332">
        <v>0.7</v>
      </c>
      <c r="F88" s="332"/>
      <c r="G88" s="332" t="s">
        <v>237</v>
      </c>
      <c r="H88" s="332"/>
      <c r="I88" s="332">
        <v>153.4</v>
      </c>
      <c r="J88" s="332">
        <v>159.2634</v>
      </c>
      <c r="K88" s="332">
        <v>448.63</v>
      </c>
      <c r="L88" s="332"/>
      <c r="M88" s="332"/>
      <c r="N88" s="332"/>
      <c r="O88" s="332">
        <v>99.158</v>
      </c>
      <c r="P88" s="332"/>
      <c r="Q88" s="332"/>
      <c r="R88" s="330">
        <v>860.4514</v>
      </c>
    </row>
    <row r="89" spans="1:18" ht="12.75">
      <c r="A89" s="331" t="s">
        <v>58</v>
      </c>
      <c r="B89" s="332">
        <v>683.55</v>
      </c>
      <c r="C89" s="332">
        <v>590.77</v>
      </c>
      <c r="D89" s="332">
        <v>16.34</v>
      </c>
      <c r="E89" s="332">
        <v>0</v>
      </c>
      <c r="F89" s="328">
        <v>242.44</v>
      </c>
      <c r="G89" s="332"/>
      <c r="H89" s="332"/>
      <c r="I89" s="332">
        <v>1533.1</v>
      </c>
      <c r="J89" s="332">
        <v>505.875</v>
      </c>
      <c r="K89" s="332">
        <v>0.91</v>
      </c>
      <c r="L89" s="332"/>
      <c r="M89" s="332"/>
      <c r="N89" s="332"/>
      <c r="O89" s="332">
        <v>343.312</v>
      </c>
      <c r="P89" s="332"/>
      <c r="Q89" s="332"/>
      <c r="R89" s="330">
        <v>2383.197</v>
      </c>
    </row>
    <row r="90" spans="1:18" ht="12.75">
      <c r="A90" s="331" t="s">
        <v>59</v>
      </c>
      <c r="B90" s="332">
        <v>64</v>
      </c>
      <c r="C90" s="332">
        <v>427.5</v>
      </c>
      <c r="D90" s="332"/>
      <c r="E90" s="332">
        <v>38.5</v>
      </c>
      <c r="F90" s="328"/>
      <c r="G90" s="332"/>
      <c r="H90" s="332"/>
      <c r="I90" s="332">
        <v>530</v>
      </c>
      <c r="J90" s="332">
        <v>130.56</v>
      </c>
      <c r="K90" s="332">
        <v>0</v>
      </c>
      <c r="L90" s="332"/>
      <c r="M90" s="332"/>
      <c r="N90" s="332"/>
      <c r="O90" s="332">
        <v>32.68</v>
      </c>
      <c r="P90" s="332"/>
      <c r="Q90" s="332"/>
      <c r="R90" s="330">
        <v>693.24</v>
      </c>
    </row>
    <row r="91" spans="1:18" ht="12.75">
      <c r="A91" s="331" t="s">
        <v>60</v>
      </c>
      <c r="B91" s="332">
        <v>0</v>
      </c>
      <c r="C91" s="332">
        <v>14.4</v>
      </c>
      <c r="D91" s="332"/>
      <c r="E91" s="332">
        <v>18.9</v>
      </c>
      <c r="F91" s="332">
        <v>26.6</v>
      </c>
      <c r="G91" s="332"/>
      <c r="H91" s="332"/>
      <c r="I91" s="332">
        <v>59.9</v>
      </c>
      <c r="J91" s="332">
        <v>254.710455</v>
      </c>
      <c r="K91" s="332">
        <v>0</v>
      </c>
      <c r="L91" s="332"/>
      <c r="M91" s="332"/>
      <c r="N91" s="332"/>
      <c r="O91" s="332">
        <v>219.558</v>
      </c>
      <c r="P91" s="332"/>
      <c r="Q91" s="332"/>
      <c r="R91" s="330">
        <v>534.168455</v>
      </c>
    </row>
    <row r="92" spans="1:18" ht="12.75">
      <c r="A92" s="331" t="s">
        <v>61</v>
      </c>
      <c r="B92" s="395">
        <v>326.3</v>
      </c>
      <c r="C92" s="332">
        <v>1224.9</v>
      </c>
      <c r="D92" s="332">
        <v>6.45</v>
      </c>
      <c r="E92" s="332">
        <v>135.8</v>
      </c>
      <c r="F92" s="332"/>
      <c r="G92" s="332"/>
      <c r="H92" s="332"/>
      <c r="I92" s="332">
        <v>1693.45</v>
      </c>
      <c r="J92" s="332">
        <v>1523.71365</v>
      </c>
      <c r="K92" s="332">
        <v>290.29</v>
      </c>
      <c r="L92" s="332"/>
      <c r="M92" s="332"/>
      <c r="N92" s="332"/>
      <c r="O92" s="332">
        <v>954.858</v>
      </c>
      <c r="P92" s="332"/>
      <c r="Q92" s="332">
        <v>8</v>
      </c>
      <c r="R92" s="330">
        <v>4470.31165</v>
      </c>
    </row>
    <row r="93" spans="1:18" ht="12.75">
      <c r="A93" s="348" t="s">
        <v>62</v>
      </c>
      <c r="B93" s="346">
        <v>10.4</v>
      </c>
      <c r="C93" s="349">
        <v>6.6</v>
      </c>
      <c r="D93" s="349" t="s">
        <v>237</v>
      </c>
      <c r="E93" s="349" t="s">
        <v>237</v>
      </c>
      <c r="F93" s="349"/>
      <c r="G93" s="349" t="s">
        <v>237</v>
      </c>
      <c r="H93" s="349" t="s">
        <v>237</v>
      </c>
      <c r="I93" s="349">
        <v>17</v>
      </c>
      <c r="J93" s="349">
        <v>8676.55748</v>
      </c>
      <c r="K93" s="349">
        <v>0</v>
      </c>
      <c r="L93" s="349"/>
      <c r="M93" s="349" t="s">
        <v>237</v>
      </c>
      <c r="N93" s="349" t="s">
        <v>237</v>
      </c>
      <c r="O93" s="349">
        <v>29.67</v>
      </c>
      <c r="P93" s="349" t="s">
        <v>237</v>
      </c>
      <c r="Q93" s="349">
        <v>0</v>
      </c>
      <c r="R93" s="350">
        <v>8723.22748</v>
      </c>
    </row>
    <row r="94" spans="1:18" ht="12.75">
      <c r="A94" s="331" t="s">
        <v>247</v>
      </c>
      <c r="B94" s="332">
        <v>9.6</v>
      </c>
      <c r="C94" s="332">
        <v>6.6</v>
      </c>
      <c r="D94" s="332"/>
      <c r="E94" s="332"/>
      <c r="F94" s="332"/>
      <c r="G94" s="332"/>
      <c r="H94" s="332"/>
      <c r="I94" s="332">
        <v>16.2</v>
      </c>
      <c r="J94" s="332">
        <v>191.73416999999998</v>
      </c>
      <c r="K94" s="332">
        <v>0</v>
      </c>
      <c r="L94" s="332"/>
      <c r="M94" s="332"/>
      <c r="N94" s="332"/>
      <c r="O94" s="332">
        <v>29.67</v>
      </c>
      <c r="P94" s="332"/>
      <c r="Q94" s="332"/>
      <c r="R94" s="330">
        <v>237.60416999999995</v>
      </c>
    </row>
    <row r="95" spans="1:18" ht="12.75">
      <c r="A95" s="331" t="s">
        <v>248</v>
      </c>
      <c r="B95" s="332">
        <v>0.8</v>
      </c>
      <c r="C95" s="332" t="s">
        <v>237</v>
      </c>
      <c r="D95" s="332"/>
      <c r="E95" s="332"/>
      <c r="F95" s="332"/>
      <c r="G95" s="332"/>
      <c r="H95" s="332"/>
      <c r="I95" s="332">
        <v>0.8</v>
      </c>
      <c r="J95" s="332">
        <v>158.20415999999997</v>
      </c>
      <c r="K95" s="332" t="s">
        <v>237</v>
      </c>
      <c r="L95" s="332"/>
      <c r="M95" s="332"/>
      <c r="N95" s="332"/>
      <c r="O95" s="332" t="s">
        <v>237</v>
      </c>
      <c r="P95" s="332"/>
      <c r="Q95" s="332"/>
      <c r="R95" s="330">
        <v>159.00415999999998</v>
      </c>
    </row>
    <row r="96" spans="1:18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/>
      <c r="I96" s="332" t="s">
        <v>237</v>
      </c>
      <c r="J96" s="332">
        <v>311.217495</v>
      </c>
      <c r="K96" s="332" t="s">
        <v>237</v>
      </c>
      <c r="L96" s="332"/>
      <c r="M96" s="332"/>
      <c r="N96" s="332"/>
      <c r="O96" s="332" t="s">
        <v>237</v>
      </c>
      <c r="P96" s="332"/>
      <c r="Q96" s="332"/>
      <c r="R96" s="330">
        <v>311.217495</v>
      </c>
    </row>
    <row r="97" spans="1:18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/>
      <c r="I97" s="332" t="s">
        <v>237</v>
      </c>
      <c r="J97" s="332">
        <v>8015.401655</v>
      </c>
      <c r="K97" s="332">
        <v>0</v>
      </c>
      <c r="L97" s="332"/>
      <c r="M97" s="332"/>
      <c r="N97" s="332"/>
      <c r="O97" s="332" t="s">
        <v>237</v>
      </c>
      <c r="P97" s="332"/>
      <c r="Q97" s="332"/>
      <c r="R97" s="330">
        <v>8015.401655</v>
      </c>
    </row>
    <row r="98" spans="1:18" ht="12.75">
      <c r="A98" s="351" t="s">
        <v>262</v>
      </c>
      <c r="B98" s="303">
        <v>870</v>
      </c>
      <c r="C98" s="303">
        <v>2164.22</v>
      </c>
      <c r="D98" s="303">
        <v>99.76</v>
      </c>
      <c r="E98" s="303">
        <v>121.6</v>
      </c>
      <c r="F98" s="303"/>
      <c r="G98" s="303">
        <v>5361</v>
      </c>
      <c r="H98" s="303">
        <v>1846.9</v>
      </c>
      <c r="I98" s="303">
        <v>10463.48</v>
      </c>
      <c r="J98" s="303">
        <v>4917.953199999999</v>
      </c>
      <c r="K98" s="303">
        <v>44.59</v>
      </c>
      <c r="L98" s="303">
        <v>19.32</v>
      </c>
      <c r="M98" s="303"/>
      <c r="N98" s="303"/>
      <c r="O98" s="303">
        <v>1484.618</v>
      </c>
      <c r="P98" s="303">
        <v>364</v>
      </c>
      <c r="Q98" s="303">
        <v>20</v>
      </c>
      <c r="R98" s="352">
        <v>17313.961199999998</v>
      </c>
    </row>
    <row r="99" spans="1:18" ht="12.75">
      <c r="A99" s="334" t="s">
        <v>64</v>
      </c>
      <c r="B99" s="283">
        <v>870</v>
      </c>
      <c r="C99" s="283">
        <v>2164.22</v>
      </c>
      <c r="D99" s="283">
        <v>99.76</v>
      </c>
      <c r="E99" s="283">
        <v>121.6</v>
      </c>
      <c r="F99" s="283"/>
      <c r="G99" s="283">
        <v>5361</v>
      </c>
      <c r="H99" s="283">
        <v>1846.9</v>
      </c>
      <c r="I99" s="283">
        <v>10463.48</v>
      </c>
      <c r="J99" s="335">
        <v>3011.3362299999994</v>
      </c>
      <c r="K99" s="283">
        <v>44.59</v>
      </c>
      <c r="L99" s="283">
        <v>19.32</v>
      </c>
      <c r="M99" s="283"/>
      <c r="N99" s="283"/>
      <c r="O99" s="283">
        <v>1435.168</v>
      </c>
      <c r="P99" s="283">
        <v>364</v>
      </c>
      <c r="Q99" s="283">
        <v>20</v>
      </c>
      <c r="R99" s="336">
        <v>15357.894229999998</v>
      </c>
    </row>
    <row r="100" spans="1:18" ht="12.75">
      <c r="A100" s="334" t="s">
        <v>65</v>
      </c>
      <c r="B100" s="335"/>
      <c r="C100" s="335" t="s">
        <v>237</v>
      </c>
      <c r="D100" s="335"/>
      <c r="E100" s="335"/>
      <c r="F100" s="335"/>
      <c r="G100" s="335"/>
      <c r="H100" s="335"/>
      <c r="I100" s="335"/>
      <c r="J100" s="335">
        <v>1906.6169699999998</v>
      </c>
      <c r="K100" s="394" t="s">
        <v>237</v>
      </c>
      <c r="L100" s="394"/>
      <c r="M100" s="335"/>
      <c r="N100" s="283"/>
      <c r="O100" s="283">
        <v>49.45</v>
      </c>
      <c r="P100" s="283"/>
      <c r="Q100" s="283"/>
      <c r="R100" s="336">
        <v>1956.0669699999999</v>
      </c>
    </row>
    <row r="101" spans="1:18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49"/>
      <c r="J101" s="332">
        <v>1030.92864</v>
      </c>
      <c r="K101" s="353" t="s">
        <v>237</v>
      </c>
      <c r="L101" s="353"/>
      <c r="M101" s="349"/>
      <c r="N101" s="349"/>
      <c r="O101" s="328" t="s">
        <v>237</v>
      </c>
      <c r="P101" s="349"/>
      <c r="Q101" s="349"/>
      <c r="R101" s="350">
        <v>1030.92864</v>
      </c>
    </row>
    <row r="102" spans="1:18" ht="13.5" thickTop="1">
      <c r="A102" s="355" t="s">
        <v>251</v>
      </c>
      <c r="B102" s="356">
        <v>620.8</v>
      </c>
      <c r="C102" s="356">
        <v>19560.5</v>
      </c>
      <c r="D102" s="396" t="s">
        <v>237</v>
      </c>
      <c r="E102" s="396" t="s">
        <v>237</v>
      </c>
      <c r="F102" s="396"/>
      <c r="G102" s="396" t="s">
        <v>237</v>
      </c>
      <c r="H102" s="356"/>
      <c r="I102" s="396" t="s">
        <v>237</v>
      </c>
      <c r="J102" s="356">
        <v>3941.7</v>
      </c>
      <c r="K102" s="356">
        <v>10192.3</v>
      </c>
      <c r="L102" s="356"/>
      <c r="M102" s="356">
        <v>23147.6</v>
      </c>
      <c r="N102" s="356">
        <v>80.1</v>
      </c>
      <c r="O102" s="356">
        <v>57543</v>
      </c>
      <c r="P102" s="396" t="s">
        <v>237</v>
      </c>
      <c r="Q102" s="396" t="s">
        <v>237</v>
      </c>
      <c r="R102" s="413" t="s">
        <v>237</v>
      </c>
    </row>
    <row r="103" spans="1:18" ht="13.5" thickBot="1">
      <c r="A103" s="327" t="s">
        <v>252</v>
      </c>
      <c r="B103" s="276">
        <v>331.6</v>
      </c>
      <c r="C103" s="276">
        <v>4896.2</v>
      </c>
      <c r="D103" s="279" t="s">
        <v>237</v>
      </c>
      <c r="E103" s="279" t="s">
        <v>237</v>
      </c>
      <c r="F103" s="279"/>
      <c r="G103" s="279" t="s">
        <v>237</v>
      </c>
      <c r="H103" s="276"/>
      <c r="I103" s="279" t="s">
        <v>261</v>
      </c>
      <c r="J103" s="276">
        <v>2098</v>
      </c>
      <c r="K103" s="276">
        <v>2210</v>
      </c>
      <c r="L103" s="276"/>
      <c r="M103" s="276">
        <v>6764.3</v>
      </c>
      <c r="N103" s="276">
        <v>17.5</v>
      </c>
      <c r="O103" s="276">
        <v>16317.6</v>
      </c>
      <c r="P103" s="279" t="s">
        <v>237</v>
      </c>
      <c r="Q103" s="279" t="s">
        <v>237</v>
      </c>
      <c r="R103" s="552" t="s">
        <v>237</v>
      </c>
    </row>
    <row r="104" spans="1:18" ht="13.5" thickTop="1">
      <c r="A104" s="90" t="s">
        <v>74</v>
      </c>
      <c r="B104" s="358">
        <v>397178</v>
      </c>
      <c r="C104" s="363" t="s">
        <v>263</v>
      </c>
      <c r="D104" s="360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265</v>
      </c>
      <c r="L104" s="366">
        <v>833.7785375930476</v>
      </c>
      <c r="M104" s="361" t="s">
        <v>266</v>
      </c>
      <c r="N104" s="360"/>
      <c r="O104" s="360"/>
      <c r="P104" s="398">
        <v>9.4</v>
      </c>
      <c r="Q104" s="360"/>
      <c r="R104" s="546"/>
    </row>
    <row r="105" spans="1:18" ht="13.5" thickBot="1">
      <c r="A105" s="97" t="s">
        <v>79</v>
      </c>
      <c r="B105" s="368">
        <v>393060</v>
      </c>
      <c r="C105" s="547" t="s">
        <v>267</v>
      </c>
      <c r="D105" s="370"/>
      <c r="E105" s="371">
        <v>56.154</v>
      </c>
      <c r="F105" s="372" t="s">
        <v>268</v>
      </c>
      <c r="G105" s="370"/>
      <c r="H105" s="373">
        <v>943.6080808134772</v>
      </c>
      <c r="I105" s="374" t="s">
        <v>269</v>
      </c>
      <c r="J105" s="375"/>
      <c r="K105" s="376" t="s">
        <v>270</v>
      </c>
      <c r="L105" s="373">
        <v>1011.7177761156818</v>
      </c>
      <c r="M105" s="372" t="s">
        <v>271</v>
      </c>
      <c r="N105" s="370"/>
      <c r="O105" s="370"/>
      <c r="P105" s="400">
        <v>9.3</v>
      </c>
      <c r="Q105" s="370"/>
      <c r="R105" s="548"/>
    </row>
  </sheetData>
  <sheetProtection/>
  <mergeCells count="4">
    <mergeCell ref="A1:Q1"/>
    <mergeCell ref="A2:Q2"/>
    <mergeCell ref="A58:R58"/>
    <mergeCell ref="A59:R5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5"/>
  <sheetViews>
    <sheetView zoomScale="25" zoomScaleNormal="25" zoomScalePageLayoutView="0" workbookViewId="0" topLeftCell="A1">
      <selection activeCell="A58" sqref="A58:R105"/>
    </sheetView>
  </sheetViews>
  <sheetFormatPr defaultColWidth="9.140625" defaultRowHeight="12.75"/>
  <cols>
    <col min="1" max="1" width="28.421875" style="0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1" width="9.8515625" style="0" bestFit="1" customWidth="1"/>
    <col min="12" max="12" width="9.28125" style="0" bestFit="1" customWidth="1"/>
    <col min="13" max="13" width="9.8515625" style="0" bestFit="1" customWidth="1"/>
  </cols>
  <sheetData>
    <row r="1" spans="1:18" ht="12.75">
      <c r="A1" s="568" t="s">
        <v>300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221"/>
    </row>
    <row r="2" spans="1:18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221"/>
    </row>
    <row r="3" spans="1:18" ht="12.75">
      <c r="A3" s="263" t="s">
        <v>286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298</v>
      </c>
      <c r="H5" s="266" t="s">
        <v>226</v>
      </c>
      <c r="I5" s="266" t="s">
        <v>10</v>
      </c>
      <c r="J5" s="266" t="s">
        <v>11</v>
      </c>
      <c r="K5" s="266" t="s">
        <v>227</v>
      </c>
      <c r="L5" s="266" t="s">
        <v>287</v>
      </c>
      <c r="M5" s="266" t="s">
        <v>14</v>
      </c>
      <c r="N5" s="266" t="s">
        <v>228</v>
      </c>
      <c r="O5" s="266" t="s">
        <v>16</v>
      </c>
      <c r="P5" s="266" t="s">
        <v>89</v>
      </c>
      <c r="Q5" s="267" t="s">
        <v>17</v>
      </c>
      <c r="R5" s="5"/>
    </row>
    <row r="6" spans="1:18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538" t="s">
        <v>299</v>
      </c>
      <c r="H6" s="270">
        <v>3000</v>
      </c>
      <c r="I6" s="270">
        <v>2300</v>
      </c>
      <c r="J6" s="270"/>
      <c r="K6" s="270">
        <v>9100</v>
      </c>
      <c r="L6" s="270">
        <v>4200</v>
      </c>
      <c r="M6" s="270">
        <v>860</v>
      </c>
      <c r="N6" s="270">
        <v>8600</v>
      </c>
      <c r="O6" s="270">
        <v>860</v>
      </c>
      <c r="P6" s="270">
        <v>10000</v>
      </c>
      <c r="Q6" s="271">
        <v>10000</v>
      </c>
      <c r="R6" s="5"/>
    </row>
    <row r="7" spans="1:18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231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  <c r="R7" s="5"/>
    </row>
    <row r="8" spans="1:18" ht="13.5" thickTop="1">
      <c r="A8" s="268" t="s">
        <v>234</v>
      </c>
      <c r="B8" s="276">
        <v>2762</v>
      </c>
      <c r="C8" s="277">
        <v>43207</v>
      </c>
      <c r="D8" s="277">
        <v>139</v>
      </c>
      <c r="E8" s="277"/>
      <c r="F8" s="277"/>
      <c r="G8" s="277"/>
      <c r="H8" s="277">
        <v>17970</v>
      </c>
      <c r="I8" s="277">
        <v>7918</v>
      </c>
      <c r="J8" s="277">
        <v>4451.232</v>
      </c>
      <c r="K8" s="277">
        <v>203</v>
      </c>
      <c r="L8" s="277"/>
      <c r="M8" s="277">
        <v>22683</v>
      </c>
      <c r="N8" s="277">
        <v>81</v>
      </c>
      <c r="O8" s="277"/>
      <c r="P8" s="277">
        <v>365</v>
      </c>
      <c r="Q8" s="278">
        <v>41</v>
      </c>
      <c r="R8" s="5"/>
    </row>
    <row r="9" spans="1:18" ht="12.75">
      <c r="A9" s="286" t="s">
        <v>235</v>
      </c>
      <c r="B9" s="279">
        <v>6083</v>
      </c>
      <c r="C9" s="280">
        <v>185</v>
      </c>
      <c r="D9" s="280"/>
      <c r="E9" s="280">
        <v>29</v>
      </c>
      <c r="F9" s="280"/>
      <c r="G9" s="280">
        <v>340</v>
      </c>
      <c r="H9" s="280"/>
      <c r="I9" s="280"/>
      <c r="J9" s="280">
        <v>19981.521505</v>
      </c>
      <c r="K9" s="280">
        <v>4035</v>
      </c>
      <c r="L9" s="280"/>
      <c r="M9" s="280"/>
      <c r="N9" s="280"/>
      <c r="O9" s="280">
        <v>759</v>
      </c>
      <c r="P9" s="280"/>
      <c r="Q9" s="281"/>
      <c r="R9" s="5"/>
    </row>
    <row r="10" spans="1:18" ht="12.75">
      <c r="A10" s="286" t="s">
        <v>236</v>
      </c>
      <c r="B10" s="279">
        <v>0</v>
      </c>
      <c r="C10" s="280" t="s">
        <v>237</v>
      </c>
      <c r="D10" s="280"/>
      <c r="E10" s="280"/>
      <c r="F10" s="280"/>
      <c r="G10" s="280"/>
      <c r="H10" s="280"/>
      <c r="I10" s="280"/>
      <c r="J10" s="280">
        <v>2858.899</v>
      </c>
      <c r="K10" s="280"/>
      <c r="L10" s="280"/>
      <c r="M10" s="280"/>
      <c r="N10" s="280"/>
      <c r="O10" s="280">
        <v>506</v>
      </c>
      <c r="P10" s="280"/>
      <c r="Q10" s="281"/>
      <c r="R10" s="5"/>
    </row>
    <row r="11" spans="1:18" ht="12.75">
      <c r="A11" s="286" t="s">
        <v>238</v>
      </c>
      <c r="B11" s="279">
        <v>0</v>
      </c>
      <c r="C11" s="280" t="s">
        <v>237</v>
      </c>
      <c r="D11" s="280"/>
      <c r="E11" s="280"/>
      <c r="F11" s="280"/>
      <c r="G11" s="280"/>
      <c r="H11" s="280"/>
      <c r="I11" s="280"/>
      <c r="J11" s="280">
        <v>254.233</v>
      </c>
      <c r="K11" s="280"/>
      <c r="L11" s="280"/>
      <c r="M11" s="280"/>
      <c r="N11" s="280"/>
      <c r="O11" s="280"/>
      <c r="P11" s="280"/>
      <c r="Q11" s="281"/>
      <c r="R11" s="5"/>
    </row>
    <row r="12" spans="1:18" ht="12.75">
      <c r="A12" s="286" t="s">
        <v>239</v>
      </c>
      <c r="B12" s="279">
        <v>-21</v>
      </c>
      <c r="C12" s="280">
        <v>5459</v>
      </c>
      <c r="D12" s="280"/>
      <c r="E12" s="280">
        <v>94</v>
      </c>
      <c r="F12" s="280">
        <v>-4</v>
      </c>
      <c r="G12" s="280">
        <v>1</v>
      </c>
      <c r="H12" s="280"/>
      <c r="I12" s="280"/>
      <c r="J12" s="280">
        <v>750.227</v>
      </c>
      <c r="K12" s="280">
        <v>-33</v>
      </c>
      <c r="L12" s="280"/>
      <c r="M12" s="280"/>
      <c r="N12" s="280"/>
      <c r="O12" s="280"/>
      <c r="P12" s="280"/>
      <c r="Q12" s="281"/>
      <c r="R12" s="5"/>
    </row>
    <row r="13" spans="1:18" ht="12.75">
      <c r="A13" s="286" t="s">
        <v>240</v>
      </c>
      <c r="B13" s="279">
        <v>0</v>
      </c>
      <c r="C13" s="280" t="s">
        <v>237</v>
      </c>
      <c r="D13" s="280"/>
      <c r="E13" s="280"/>
      <c r="F13" s="280"/>
      <c r="G13" s="280"/>
      <c r="H13" s="280"/>
      <c r="I13" s="280"/>
      <c r="J13" s="280">
        <v>-35.925</v>
      </c>
      <c r="K13" s="280"/>
      <c r="L13" s="280"/>
      <c r="M13" s="280"/>
      <c r="N13" s="280"/>
      <c r="O13" s="280"/>
      <c r="P13" s="280"/>
      <c r="Q13" s="281"/>
      <c r="R13" s="5"/>
    </row>
    <row r="14" spans="1:18" ht="12.75">
      <c r="A14" s="381" t="s">
        <v>41</v>
      </c>
      <c r="B14" s="283">
        <v>8824</v>
      </c>
      <c r="C14" s="284">
        <v>48851</v>
      </c>
      <c r="D14" s="284">
        <v>139</v>
      </c>
      <c r="E14" s="284">
        <v>123</v>
      </c>
      <c r="F14" s="284">
        <v>-4</v>
      </c>
      <c r="G14" s="284">
        <v>341</v>
      </c>
      <c r="H14" s="284">
        <v>17970</v>
      </c>
      <c r="I14" s="284">
        <v>7918</v>
      </c>
      <c r="J14" s="284">
        <v>22033.923505</v>
      </c>
      <c r="K14" s="284">
        <v>4205</v>
      </c>
      <c r="L14" s="284"/>
      <c r="M14" s="284">
        <v>22683</v>
      </c>
      <c r="N14" s="284">
        <v>81</v>
      </c>
      <c r="O14" s="284">
        <v>253</v>
      </c>
      <c r="P14" s="284">
        <v>365</v>
      </c>
      <c r="Q14" s="285">
        <v>41</v>
      </c>
      <c r="R14" s="5"/>
    </row>
    <row r="15" spans="1:18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79.321</v>
      </c>
      <c r="K15" s="280"/>
      <c r="L15" s="280"/>
      <c r="M15" s="280"/>
      <c r="N15" s="280"/>
      <c r="O15" s="280"/>
      <c r="P15" s="280"/>
      <c r="Q15" s="281"/>
      <c r="R15" s="5"/>
    </row>
    <row r="16" spans="1:18" ht="14.25" thickBot="1" thickTop="1">
      <c r="A16" s="287" t="s">
        <v>43</v>
      </c>
      <c r="B16" s="288">
        <v>8824</v>
      </c>
      <c r="C16" s="289">
        <v>48851</v>
      </c>
      <c r="D16" s="289">
        <v>139</v>
      </c>
      <c r="E16" s="289">
        <v>123</v>
      </c>
      <c r="F16" s="289">
        <v>-4</v>
      </c>
      <c r="G16" s="289">
        <v>341</v>
      </c>
      <c r="H16" s="289">
        <v>17970</v>
      </c>
      <c r="I16" s="289">
        <v>7918</v>
      </c>
      <c r="J16" s="289">
        <v>22113.244505</v>
      </c>
      <c r="K16" s="289">
        <v>4205</v>
      </c>
      <c r="L16" s="289"/>
      <c r="M16" s="289">
        <v>22683</v>
      </c>
      <c r="N16" s="289">
        <v>81</v>
      </c>
      <c r="O16" s="289">
        <v>253</v>
      </c>
      <c r="P16" s="289">
        <v>365</v>
      </c>
      <c r="Q16" s="290">
        <v>41</v>
      </c>
      <c r="R16" s="5"/>
    </row>
    <row r="17" spans="1:18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1"/>
    </row>
    <row r="18" spans="1:18" ht="13.5" thickTop="1">
      <c r="A18" s="293" t="s">
        <v>44</v>
      </c>
      <c r="B18" s="294">
        <v>-5570</v>
      </c>
      <c r="C18" s="295">
        <v>-32531</v>
      </c>
      <c r="D18" s="295">
        <v>-2</v>
      </c>
      <c r="E18" s="295">
        <v>3348</v>
      </c>
      <c r="F18" s="295">
        <v>31</v>
      </c>
      <c r="G18" s="295">
        <v>0</v>
      </c>
      <c r="H18" s="295" t="s">
        <v>237</v>
      </c>
      <c r="I18" s="295" t="s">
        <v>237</v>
      </c>
      <c r="J18" s="295">
        <v>-2865.412505</v>
      </c>
      <c r="K18" s="295">
        <v>-2868</v>
      </c>
      <c r="L18" s="295">
        <v>43</v>
      </c>
      <c r="M18" s="295">
        <v>-22683</v>
      </c>
      <c r="N18" s="295">
        <v>-81</v>
      </c>
      <c r="O18" s="295">
        <v>47574</v>
      </c>
      <c r="P18" s="295" t="s">
        <v>237</v>
      </c>
      <c r="Q18" s="296" t="s">
        <v>237</v>
      </c>
      <c r="R18" s="5"/>
    </row>
    <row r="19" spans="1:18" ht="12.75">
      <c r="A19" s="286" t="s">
        <v>241</v>
      </c>
      <c r="B19" s="279">
        <v>-782</v>
      </c>
      <c r="C19" s="280">
        <v>-32293</v>
      </c>
      <c r="D19" s="280"/>
      <c r="E19" s="280"/>
      <c r="F19" s="280"/>
      <c r="G19" s="280"/>
      <c r="H19" s="280"/>
      <c r="I19" s="280"/>
      <c r="J19" s="280">
        <v>-762.484</v>
      </c>
      <c r="K19" s="280">
        <v>-2868</v>
      </c>
      <c r="L19" s="280"/>
      <c r="M19" s="280">
        <v>-22683</v>
      </c>
      <c r="N19" s="280">
        <v>-81</v>
      </c>
      <c r="O19" s="280">
        <v>60246</v>
      </c>
      <c r="P19" s="280"/>
      <c r="Q19" s="281"/>
      <c r="R19" s="5"/>
    </row>
    <row r="20" spans="1:18" ht="12.75">
      <c r="A20" s="286" t="s">
        <v>289</v>
      </c>
      <c r="B20" s="279">
        <v>-85</v>
      </c>
      <c r="C20" s="280" t="s">
        <v>237</v>
      </c>
      <c r="D20" s="280"/>
      <c r="E20" s="280">
        <v>42</v>
      </c>
      <c r="F20" s="280"/>
      <c r="G20" s="280"/>
      <c r="H20" s="280"/>
      <c r="I20" s="280"/>
      <c r="J20" s="280">
        <v>0</v>
      </c>
      <c r="K20" s="280"/>
      <c r="L20" s="280">
        <v>43</v>
      </c>
      <c r="M20" s="280"/>
      <c r="N20" s="280"/>
      <c r="O20" s="280"/>
      <c r="P20" s="280"/>
      <c r="Q20" s="281"/>
      <c r="R20" s="5"/>
    </row>
    <row r="21" spans="1:18" ht="12.75">
      <c r="A21" s="286" t="s">
        <v>242</v>
      </c>
      <c r="B21" s="279">
        <v>-4314</v>
      </c>
      <c r="C21" s="280" t="s">
        <v>237</v>
      </c>
      <c r="D21" s="280"/>
      <c r="E21" s="280">
        <v>3329</v>
      </c>
      <c r="F21" s="280"/>
      <c r="G21" s="280"/>
      <c r="H21" s="280"/>
      <c r="I21" s="280"/>
      <c r="J21" s="280">
        <v>0</v>
      </c>
      <c r="K21" s="280"/>
      <c r="L21" s="280"/>
      <c r="M21" s="280"/>
      <c r="N21" s="280"/>
      <c r="O21" s="280"/>
      <c r="P21" s="280"/>
      <c r="Q21" s="281"/>
      <c r="R21" s="5"/>
    </row>
    <row r="22" spans="1:18" ht="12.75">
      <c r="A22" s="286" t="s">
        <v>6</v>
      </c>
      <c r="B22" s="279">
        <v>0</v>
      </c>
      <c r="C22" s="280">
        <v>-28</v>
      </c>
      <c r="D22" s="280"/>
      <c r="E22" s="280">
        <v>-7</v>
      </c>
      <c r="F22" s="280">
        <v>31</v>
      </c>
      <c r="G22" s="280"/>
      <c r="H22" s="280"/>
      <c r="I22" s="280"/>
      <c r="J22" s="280">
        <v>-2.384</v>
      </c>
      <c r="K22" s="280"/>
      <c r="L22" s="280"/>
      <c r="M22" s="280"/>
      <c r="N22" s="280"/>
      <c r="O22" s="280"/>
      <c r="P22" s="280"/>
      <c r="Q22" s="281"/>
      <c r="R22" s="5"/>
    </row>
    <row r="23" spans="1:18" ht="12.75">
      <c r="A23" s="286" t="s">
        <v>243</v>
      </c>
      <c r="B23" s="279">
        <v>0</v>
      </c>
      <c r="C23" s="280" t="s">
        <v>244</v>
      </c>
      <c r="D23" s="280"/>
      <c r="E23" s="280"/>
      <c r="F23" s="280"/>
      <c r="G23" s="280"/>
      <c r="H23" s="280"/>
      <c r="I23" s="280"/>
      <c r="J23" s="280">
        <v>-1148.152</v>
      </c>
      <c r="K23" s="280"/>
      <c r="L23" s="280"/>
      <c r="M23" s="280"/>
      <c r="N23" s="280"/>
      <c r="O23" s="280">
        <v>-1456</v>
      </c>
      <c r="P23" s="280"/>
      <c r="Q23" s="281"/>
      <c r="R23" s="5"/>
    </row>
    <row r="24" spans="1:18" ht="13.5" thickBot="1">
      <c r="A24" s="286" t="s">
        <v>50</v>
      </c>
      <c r="B24" s="279">
        <v>-389</v>
      </c>
      <c r="C24" s="280">
        <v>-210</v>
      </c>
      <c r="D24" s="280">
        <v>-2</v>
      </c>
      <c r="E24" s="280">
        <v>-16</v>
      </c>
      <c r="F24" s="280"/>
      <c r="G24" s="280"/>
      <c r="H24" s="280"/>
      <c r="I24" s="280"/>
      <c r="J24" s="280">
        <v>-952.3925049999999</v>
      </c>
      <c r="K24" s="280">
        <v>0</v>
      </c>
      <c r="L24" s="280"/>
      <c r="M24" s="280"/>
      <c r="N24" s="280"/>
      <c r="O24" s="280">
        <v>-11216</v>
      </c>
      <c r="P24" s="280"/>
      <c r="Q24" s="281"/>
      <c r="R24" s="5"/>
    </row>
    <row r="25" spans="1:18" ht="14.25" thickBot="1" thickTop="1">
      <c r="A25" s="287" t="s">
        <v>245</v>
      </c>
      <c r="B25" s="288">
        <v>3254</v>
      </c>
      <c r="C25" s="289">
        <v>16320</v>
      </c>
      <c r="D25" s="289">
        <v>137</v>
      </c>
      <c r="E25" s="289">
        <v>3471</v>
      </c>
      <c r="F25" s="289">
        <v>27</v>
      </c>
      <c r="G25" s="289">
        <v>341</v>
      </c>
      <c r="H25" s="289">
        <v>17970</v>
      </c>
      <c r="I25" s="289">
        <v>7918</v>
      </c>
      <c r="J25" s="289">
        <v>19247.832</v>
      </c>
      <c r="K25" s="289">
        <v>1337</v>
      </c>
      <c r="L25" s="289">
        <v>43</v>
      </c>
      <c r="M25" s="289" t="s">
        <v>237</v>
      </c>
      <c r="N25" s="289" t="s">
        <v>237</v>
      </c>
      <c r="O25" s="289">
        <v>47827</v>
      </c>
      <c r="P25" s="289">
        <v>365</v>
      </c>
      <c r="Q25" s="297">
        <v>41</v>
      </c>
      <c r="R25" s="5"/>
    </row>
    <row r="26" spans="1:18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</row>
    <row r="27" spans="1:18" ht="14.25" thickBot="1" thickTop="1">
      <c r="A27" s="287" t="s">
        <v>52</v>
      </c>
      <c r="B27" s="288">
        <v>3254</v>
      </c>
      <c r="C27" s="288">
        <v>16320</v>
      </c>
      <c r="D27" s="289">
        <v>137</v>
      </c>
      <c r="E27" s="289">
        <v>3471</v>
      </c>
      <c r="F27" s="289">
        <v>27</v>
      </c>
      <c r="G27" s="289">
        <v>341</v>
      </c>
      <c r="H27" s="289">
        <v>17970</v>
      </c>
      <c r="I27" s="289">
        <v>7918</v>
      </c>
      <c r="J27" s="289">
        <v>19247.832</v>
      </c>
      <c r="K27" s="289">
        <v>1337</v>
      </c>
      <c r="L27" s="289">
        <v>43</v>
      </c>
      <c r="M27" s="289" t="s">
        <v>237</v>
      </c>
      <c r="N27" s="289" t="s">
        <v>237</v>
      </c>
      <c r="O27" s="289">
        <v>47827</v>
      </c>
      <c r="P27" s="289">
        <v>365</v>
      </c>
      <c r="Q27" s="290">
        <v>41</v>
      </c>
      <c r="R27" s="5"/>
    </row>
    <row r="28" spans="1:18" ht="13.5" thickTop="1">
      <c r="A28" s="299" t="s">
        <v>53</v>
      </c>
      <c r="B28" s="301">
        <v>1865</v>
      </c>
      <c r="C28" s="301">
        <v>8797</v>
      </c>
      <c r="D28" s="301">
        <v>35</v>
      </c>
      <c r="E28" s="301">
        <v>3312</v>
      </c>
      <c r="F28" s="301">
        <v>0</v>
      </c>
      <c r="G28" s="301">
        <v>341</v>
      </c>
      <c r="H28" s="301" t="s">
        <v>237</v>
      </c>
      <c r="I28" s="301" t="s">
        <v>237</v>
      </c>
      <c r="J28" s="301">
        <v>5313.931</v>
      </c>
      <c r="K28" s="301">
        <v>1150</v>
      </c>
      <c r="L28" s="301"/>
      <c r="M28" s="301" t="s">
        <v>237</v>
      </c>
      <c r="N28" s="301" t="s">
        <v>237</v>
      </c>
      <c r="O28" s="301">
        <v>27056</v>
      </c>
      <c r="P28" s="301">
        <v>0</v>
      </c>
      <c r="Q28" s="379">
        <v>13</v>
      </c>
      <c r="R28" s="5"/>
    </row>
    <row r="29" spans="1:18" ht="12.75">
      <c r="A29" s="286" t="s">
        <v>246</v>
      </c>
      <c r="B29" s="279" t="s">
        <v>237</v>
      </c>
      <c r="C29" s="280" t="s">
        <v>237</v>
      </c>
      <c r="D29" s="280"/>
      <c r="E29" s="280">
        <v>2836</v>
      </c>
      <c r="F29" s="280"/>
      <c r="G29" s="280"/>
      <c r="H29" s="280"/>
      <c r="I29" s="280"/>
      <c r="J29" s="280">
        <v>607.872</v>
      </c>
      <c r="K29" s="280">
        <v>61</v>
      </c>
      <c r="L29" s="280"/>
      <c r="M29" s="280"/>
      <c r="N29" s="280"/>
      <c r="O29" s="280">
        <v>4997</v>
      </c>
      <c r="P29" s="280"/>
      <c r="Q29" s="281"/>
      <c r="R29" s="5"/>
    </row>
    <row r="30" spans="1:18" ht="12.75">
      <c r="A30" s="286" t="s">
        <v>55</v>
      </c>
      <c r="B30" s="279">
        <v>0</v>
      </c>
      <c r="C30" s="280">
        <v>35</v>
      </c>
      <c r="D30" s="280"/>
      <c r="E30" s="280">
        <v>0</v>
      </c>
      <c r="F30" s="280"/>
      <c r="G30" s="280"/>
      <c r="H30" s="280"/>
      <c r="I30" s="280"/>
      <c r="J30" s="280">
        <v>664.39</v>
      </c>
      <c r="K30" s="280">
        <v>189</v>
      </c>
      <c r="L30" s="280"/>
      <c r="M30" s="280"/>
      <c r="N30" s="280"/>
      <c r="O30" s="280">
        <v>3225</v>
      </c>
      <c r="P30" s="280"/>
      <c r="Q30" s="281"/>
      <c r="R30" s="5"/>
    </row>
    <row r="31" spans="1:18" ht="12.75">
      <c r="A31" s="286" t="s">
        <v>56</v>
      </c>
      <c r="B31" s="279">
        <v>0</v>
      </c>
      <c r="C31" s="280" t="s">
        <v>237</v>
      </c>
      <c r="D31" s="280"/>
      <c r="E31" s="280"/>
      <c r="F31" s="280"/>
      <c r="G31" s="280"/>
      <c r="H31" s="280"/>
      <c r="I31" s="280"/>
      <c r="J31" s="280">
        <v>1231.253</v>
      </c>
      <c r="K31" s="280"/>
      <c r="L31" s="280"/>
      <c r="M31" s="280"/>
      <c r="N31" s="280"/>
      <c r="O31" s="280"/>
      <c r="P31" s="280"/>
      <c r="Q31" s="281"/>
      <c r="R31" s="5"/>
    </row>
    <row r="32" spans="1:18" ht="12.75">
      <c r="A32" s="286" t="s">
        <v>57</v>
      </c>
      <c r="B32" s="279">
        <v>0</v>
      </c>
      <c r="C32" s="280">
        <v>395</v>
      </c>
      <c r="D32" s="280"/>
      <c r="E32" s="280"/>
      <c r="F32" s="280"/>
      <c r="G32" s="280"/>
      <c r="H32" s="280"/>
      <c r="I32" s="280"/>
      <c r="J32" s="280">
        <v>152</v>
      </c>
      <c r="K32" s="280">
        <v>477</v>
      </c>
      <c r="L32" s="280"/>
      <c r="M32" s="280"/>
      <c r="N32" s="280"/>
      <c r="O32" s="280">
        <v>1000</v>
      </c>
      <c r="P32" s="280"/>
      <c r="Q32" s="281"/>
      <c r="R32" s="5"/>
    </row>
    <row r="33" spans="1:18" ht="12.75">
      <c r="A33" s="286" t="s">
        <v>58</v>
      </c>
      <c r="B33" s="279">
        <v>1458</v>
      </c>
      <c r="C33" s="280">
        <v>1502</v>
      </c>
      <c r="D33" s="280">
        <v>20</v>
      </c>
      <c r="E33" s="280"/>
      <c r="F33" s="280"/>
      <c r="G33" s="280">
        <v>341</v>
      </c>
      <c r="H33" s="280"/>
      <c r="I33" s="280"/>
      <c r="J33" s="280">
        <v>490</v>
      </c>
      <c r="K33" s="280">
        <v>124</v>
      </c>
      <c r="L33" s="280"/>
      <c r="M33" s="280"/>
      <c r="N33" s="280"/>
      <c r="O33" s="280">
        <v>4256</v>
      </c>
      <c r="P33" s="280"/>
      <c r="Q33" s="281"/>
      <c r="R33" s="5"/>
    </row>
    <row r="34" spans="1:18" ht="12.75">
      <c r="A34" s="286" t="s">
        <v>59</v>
      </c>
      <c r="B34" s="279">
        <v>20</v>
      </c>
      <c r="C34" s="280">
        <v>1545</v>
      </c>
      <c r="D34" s="280"/>
      <c r="E34" s="280">
        <v>65</v>
      </c>
      <c r="F34" s="280"/>
      <c r="G34" s="280"/>
      <c r="H34" s="280"/>
      <c r="I34" s="280"/>
      <c r="J34" s="280">
        <v>133</v>
      </c>
      <c r="K34" s="280"/>
      <c r="L34" s="280"/>
      <c r="M34" s="280"/>
      <c r="N34" s="280"/>
      <c r="O34" s="280">
        <v>400</v>
      </c>
      <c r="P34" s="280"/>
      <c r="Q34" s="281"/>
      <c r="R34" s="5"/>
    </row>
    <row r="35" spans="1:18" ht="12.75">
      <c r="A35" s="286" t="s">
        <v>60</v>
      </c>
      <c r="B35" s="279">
        <v>2</v>
      </c>
      <c r="C35" s="280">
        <v>66</v>
      </c>
      <c r="D35" s="280"/>
      <c r="E35" s="280">
        <v>27</v>
      </c>
      <c r="F35" s="280"/>
      <c r="G35" s="280"/>
      <c r="H35" s="280"/>
      <c r="I35" s="280"/>
      <c r="J35" s="280">
        <v>267</v>
      </c>
      <c r="K35" s="280"/>
      <c r="L35" s="280"/>
      <c r="M35" s="280"/>
      <c r="N35" s="280"/>
      <c r="O35" s="280">
        <v>2424</v>
      </c>
      <c r="P35" s="280"/>
      <c r="Q35" s="281"/>
      <c r="R35" s="5"/>
    </row>
    <row r="36" spans="1:18" ht="12.75">
      <c r="A36" s="286" t="s">
        <v>61</v>
      </c>
      <c r="B36" s="279">
        <v>385</v>
      </c>
      <c r="C36" s="280">
        <v>5254</v>
      </c>
      <c r="D36" s="280">
        <v>15</v>
      </c>
      <c r="E36" s="280">
        <v>384</v>
      </c>
      <c r="F36" s="280"/>
      <c r="G36" s="280"/>
      <c r="H36" s="280"/>
      <c r="I36" s="280"/>
      <c r="J36" s="280">
        <v>1768.416</v>
      </c>
      <c r="K36" s="280">
        <v>299</v>
      </c>
      <c r="L36" s="280"/>
      <c r="M36" s="280"/>
      <c r="N36" s="280"/>
      <c r="O36" s="280">
        <v>10754</v>
      </c>
      <c r="P36" s="280" t="s">
        <v>237</v>
      </c>
      <c r="Q36" s="281">
        <v>13</v>
      </c>
      <c r="R36" s="5"/>
    </row>
    <row r="37" spans="1:18" ht="12.75">
      <c r="A37" s="282" t="s">
        <v>62</v>
      </c>
      <c r="B37" s="303">
        <v>10</v>
      </c>
      <c r="C37" s="304">
        <v>20</v>
      </c>
      <c r="D37" s="304">
        <v>0</v>
      </c>
      <c r="E37" s="304">
        <v>0</v>
      </c>
      <c r="F37" s="304" t="s">
        <v>237</v>
      </c>
      <c r="G37" s="304">
        <v>0</v>
      </c>
      <c r="H37" s="304" t="s">
        <v>237</v>
      </c>
      <c r="I37" s="304" t="s">
        <v>237</v>
      </c>
      <c r="J37" s="304">
        <v>7889.061</v>
      </c>
      <c r="K37" s="304"/>
      <c r="L37" s="304"/>
      <c r="M37" s="304" t="s">
        <v>237</v>
      </c>
      <c r="N37" s="304" t="s">
        <v>237</v>
      </c>
      <c r="O37" s="304">
        <v>395</v>
      </c>
      <c r="P37" s="304" t="s">
        <v>237</v>
      </c>
      <c r="Q37" s="305" t="s">
        <v>237</v>
      </c>
      <c r="R37" s="5"/>
    </row>
    <row r="38" spans="1:18" ht="12.75">
      <c r="A38" s="286" t="s">
        <v>247</v>
      </c>
      <c r="B38" s="279">
        <v>10</v>
      </c>
      <c r="C38" s="553">
        <v>20</v>
      </c>
      <c r="D38" s="280"/>
      <c r="E38" s="280"/>
      <c r="F38" s="280"/>
      <c r="G38" s="280"/>
      <c r="H38" s="280"/>
      <c r="I38" s="280"/>
      <c r="J38" s="280">
        <v>195</v>
      </c>
      <c r="K38" s="280" t="s">
        <v>237</v>
      </c>
      <c r="L38" s="280"/>
      <c r="M38" s="280"/>
      <c r="N38" s="280"/>
      <c r="O38" s="280">
        <v>395</v>
      </c>
      <c r="P38" s="280"/>
      <c r="Q38" s="281"/>
      <c r="R38" s="5"/>
    </row>
    <row r="39" spans="1:18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170</v>
      </c>
      <c r="K39" s="280"/>
      <c r="L39" s="280"/>
      <c r="M39" s="280"/>
      <c r="N39" s="280"/>
      <c r="O39" s="280"/>
      <c r="P39" s="280"/>
      <c r="Q39" s="281"/>
      <c r="R39" s="5"/>
    </row>
    <row r="40" spans="1:18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/>
      <c r="J40" s="280">
        <v>330.9</v>
      </c>
      <c r="K40" s="280"/>
      <c r="L40" s="280"/>
      <c r="M40" s="280"/>
      <c r="N40" s="280"/>
      <c r="O40" s="280"/>
      <c r="P40" s="280"/>
      <c r="Q40" s="281"/>
      <c r="R40" s="5"/>
    </row>
    <row r="41" spans="1:18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/>
      <c r="J41" s="280">
        <v>7193.161</v>
      </c>
      <c r="K41" s="280"/>
      <c r="L41" s="280"/>
      <c r="M41" s="280"/>
      <c r="N41" s="280"/>
      <c r="O41" s="280"/>
      <c r="P41" s="280"/>
      <c r="Q41" s="281"/>
      <c r="R41" s="5"/>
    </row>
    <row r="42" spans="1:18" ht="12.75">
      <c r="A42" s="306" t="s">
        <v>63</v>
      </c>
      <c r="B42" s="307">
        <v>1379</v>
      </c>
      <c r="C42" s="308">
        <v>7503</v>
      </c>
      <c r="D42" s="308">
        <v>102</v>
      </c>
      <c r="E42" s="308">
        <v>159</v>
      </c>
      <c r="F42" s="308">
        <v>27</v>
      </c>
      <c r="G42" s="308"/>
      <c r="H42" s="308">
        <v>17970</v>
      </c>
      <c r="I42" s="308">
        <v>7918</v>
      </c>
      <c r="J42" s="304">
        <v>4791.4</v>
      </c>
      <c r="K42" s="308">
        <v>187</v>
      </c>
      <c r="L42" s="308">
        <v>43</v>
      </c>
      <c r="M42" s="308"/>
      <c r="N42" s="308"/>
      <c r="O42" s="308">
        <v>20376</v>
      </c>
      <c r="P42" s="308">
        <v>365</v>
      </c>
      <c r="Q42" s="380">
        <v>28</v>
      </c>
      <c r="R42" s="5"/>
    </row>
    <row r="43" spans="1:18" ht="12.75">
      <c r="A43" s="282" t="s">
        <v>64</v>
      </c>
      <c r="B43" s="303">
        <v>1379</v>
      </c>
      <c r="C43" s="304">
        <v>7503</v>
      </c>
      <c r="D43" s="304">
        <v>102</v>
      </c>
      <c r="E43" s="304">
        <v>159</v>
      </c>
      <c r="F43" s="304">
        <v>27</v>
      </c>
      <c r="G43" s="304"/>
      <c r="H43" s="304">
        <v>17970</v>
      </c>
      <c r="I43" s="304">
        <v>7918</v>
      </c>
      <c r="J43" s="304">
        <v>2941.4</v>
      </c>
      <c r="K43" s="304">
        <v>187</v>
      </c>
      <c r="L43" s="304">
        <v>43</v>
      </c>
      <c r="M43" s="304"/>
      <c r="N43" s="304"/>
      <c r="O43" s="304">
        <v>19664</v>
      </c>
      <c r="P43" s="304">
        <v>365</v>
      </c>
      <c r="Q43" s="305">
        <v>28</v>
      </c>
      <c r="R43" s="5"/>
    </row>
    <row r="44" spans="1:18" ht="12.75">
      <c r="A44" s="282" t="s">
        <v>65</v>
      </c>
      <c r="B44" s="303" t="s">
        <v>237</v>
      </c>
      <c r="C44" s="277" t="s">
        <v>237</v>
      </c>
      <c r="D44" s="304"/>
      <c r="E44" s="304">
        <v>0</v>
      </c>
      <c r="F44" s="304"/>
      <c r="G44" s="304"/>
      <c r="H44" s="304"/>
      <c r="I44" s="304"/>
      <c r="J44" s="304">
        <v>1850</v>
      </c>
      <c r="K44" s="304"/>
      <c r="L44" s="304"/>
      <c r="M44" s="304"/>
      <c r="N44" s="304"/>
      <c r="O44" s="304">
        <v>712</v>
      </c>
      <c r="P44" s="304"/>
      <c r="Q44" s="305"/>
      <c r="R44" s="5"/>
    </row>
    <row r="45" spans="1:18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304"/>
      <c r="J45" s="277">
        <v>1253.44</v>
      </c>
      <c r="K45" s="304"/>
      <c r="L45" s="304"/>
      <c r="M45" s="304"/>
      <c r="N45" s="304"/>
      <c r="O45" s="304"/>
      <c r="P45" s="304"/>
      <c r="Q45" s="305"/>
      <c r="R45" s="5"/>
    </row>
    <row r="46" spans="1:18" ht="13.5" thickTop="1">
      <c r="A46" s="310" t="s">
        <v>251</v>
      </c>
      <c r="B46" s="311">
        <v>998.4</v>
      </c>
      <c r="C46" s="312">
        <v>20563.1</v>
      </c>
      <c r="D46" s="312"/>
      <c r="E46" s="312"/>
      <c r="F46" s="312"/>
      <c r="G46" s="312"/>
      <c r="H46" s="312"/>
      <c r="I46" s="312">
        <v>38.4</v>
      </c>
      <c r="J46" s="312">
        <v>3293.2</v>
      </c>
      <c r="K46" s="312">
        <v>12588.6</v>
      </c>
      <c r="L46" s="312"/>
      <c r="M46" s="312">
        <v>22683.3</v>
      </c>
      <c r="N46" s="312">
        <v>81.3</v>
      </c>
      <c r="O46" s="312">
        <v>60246.3</v>
      </c>
      <c r="P46" s="313"/>
      <c r="Q46" s="314" t="s">
        <v>237</v>
      </c>
      <c r="R46" s="5"/>
    </row>
    <row r="47" spans="1:18" ht="13.5" thickBot="1">
      <c r="A47" s="272" t="s">
        <v>252</v>
      </c>
      <c r="B47" s="315">
        <v>352.6</v>
      </c>
      <c r="C47" s="316">
        <v>5071.8</v>
      </c>
      <c r="D47" s="316"/>
      <c r="E47" s="316"/>
      <c r="F47" s="316"/>
      <c r="G47" s="316"/>
      <c r="H47" s="316"/>
      <c r="I47" s="316">
        <v>10</v>
      </c>
      <c r="J47" s="316">
        <v>2088</v>
      </c>
      <c r="K47" s="316">
        <v>2555.4</v>
      </c>
      <c r="L47" s="316"/>
      <c r="M47" s="316">
        <v>7113.8</v>
      </c>
      <c r="N47" s="316">
        <v>17.5</v>
      </c>
      <c r="O47" s="316">
        <v>17209.1</v>
      </c>
      <c r="P47" s="317"/>
      <c r="Q47" s="318" t="s">
        <v>237</v>
      </c>
      <c r="R47" s="5"/>
    </row>
    <row r="48" spans="1:18" ht="13.5" thickTop="1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</row>
    <row r="49" spans="1:18" ht="12.7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</row>
    <row r="50" spans="1:18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</row>
    <row r="51" spans="1:18" ht="12.75">
      <c r="A51" s="549"/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1:18" ht="12.75">
      <c r="A52" s="549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</row>
    <row r="53" spans="1:18" ht="12.75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</row>
    <row r="54" spans="1:18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  <row r="55" spans="1:18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21"/>
      <c r="B57" s="221"/>
      <c r="C57" s="221"/>
      <c r="D57" s="221"/>
      <c r="E57" s="221"/>
      <c r="F57" s="221"/>
      <c r="H57" s="414"/>
      <c r="I57" s="414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568" t="str">
        <f>A1</f>
        <v>1991 YILI GENEL ENERJİ DENGESİ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</row>
    <row r="59" spans="1:18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</row>
    <row r="60" spans="1:18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thickTop="1">
      <c r="A62" s="321"/>
      <c r="B62" s="322"/>
      <c r="C62" s="322"/>
      <c r="D62" s="322"/>
      <c r="E62" s="322" t="s">
        <v>70</v>
      </c>
      <c r="F62" s="322"/>
      <c r="G62" s="322"/>
      <c r="H62" s="322" t="s">
        <v>253</v>
      </c>
      <c r="I62" s="322" t="s">
        <v>254</v>
      </c>
      <c r="J62" s="322" t="s">
        <v>237</v>
      </c>
      <c r="K62" s="322"/>
      <c r="L62" s="322" t="s">
        <v>296</v>
      </c>
      <c r="M62" s="322"/>
      <c r="N62" s="322" t="s">
        <v>255</v>
      </c>
      <c r="O62" s="322"/>
      <c r="P62" s="322" t="s">
        <v>255</v>
      </c>
      <c r="Q62" s="322"/>
      <c r="R62" s="323"/>
    </row>
    <row r="63" spans="1:18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298</v>
      </c>
      <c r="G63" s="325" t="s">
        <v>226</v>
      </c>
      <c r="H63" s="325" t="s">
        <v>257</v>
      </c>
      <c r="I63" s="325" t="s">
        <v>258</v>
      </c>
      <c r="J63" s="325" t="s">
        <v>11</v>
      </c>
      <c r="K63" s="325" t="s">
        <v>88</v>
      </c>
      <c r="L63" s="325" t="s">
        <v>291</v>
      </c>
      <c r="M63" s="325" t="s">
        <v>14</v>
      </c>
      <c r="N63" s="325" t="s">
        <v>259</v>
      </c>
      <c r="O63" s="325" t="s">
        <v>16</v>
      </c>
      <c r="P63" s="325" t="s">
        <v>260</v>
      </c>
      <c r="Q63" s="325" t="s">
        <v>17</v>
      </c>
      <c r="R63" s="326" t="s">
        <v>71</v>
      </c>
    </row>
    <row r="64" spans="1:18" ht="13.5" thickTop="1">
      <c r="A64" s="327" t="s">
        <v>234</v>
      </c>
      <c r="B64" s="328">
        <v>1826.91</v>
      </c>
      <c r="C64" s="328">
        <v>9117.3</v>
      </c>
      <c r="D64" s="328">
        <v>59.77</v>
      </c>
      <c r="E64" s="328"/>
      <c r="F64" s="328"/>
      <c r="G64" s="328">
        <v>5391</v>
      </c>
      <c r="H64" s="328">
        <v>1821.14</v>
      </c>
      <c r="I64" s="328">
        <v>18216.12</v>
      </c>
      <c r="J64" s="328">
        <v>4673.7936</v>
      </c>
      <c r="K64" s="328">
        <v>184.73</v>
      </c>
      <c r="L64" s="328"/>
      <c r="M64" s="328">
        <v>1950.738</v>
      </c>
      <c r="N64" s="328">
        <v>69.66</v>
      </c>
      <c r="O64" s="328"/>
      <c r="P64" s="328">
        <v>365</v>
      </c>
      <c r="Q64" s="328">
        <v>41</v>
      </c>
      <c r="R64" s="330">
        <v>25501.0416</v>
      </c>
    </row>
    <row r="65" spans="1:18" ht="12.75">
      <c r="A65" s="331" t="s">
        <v>235</v>
      </c>
      <c r="B65" s="332">
        <v>4663.5</v>
      </c>
      <c r="C65" s="332">
        <v>55.5</v>
      </c>
      <c r="D65" s="332"/>
      <c r="E65" s="332">
        <v>20.3</v>
      </c>
      <c r="F65" s="332">
        <v>258.4</v>
      </c>
      <c r="G65" s="332"/>
      <c r="H65" s="332"/>
      <c r="I65" s="332">
        <v>4997.7</v>
      </c>
      <c r="J65" s="332">
        <v>20861.829405</v>
      </c>
      <c r="K65" s="332">
        <v>3671.85</v>
      </c>
      <c r="L65" s="332"/>
      <c r="M65" s="332"/>
      <c r="N65" s="332"/>
      <c r="O65" s="332">
        <v>65.274</v>
      </c>
      <c r="P65" s="332"/>
      <c r="Q65" s="332"/>
      <c r="R65" s="333">
        <v>29596.653405</v>
      </c>
    </row>
    <row r="66" spans="1:18" ht="12.75">
      <c r="A66" s="331" t="s">
        <v>236</v>
      </c>
      <c r="B66" s="332">
        <v>0</v>
      </c>
      <c r="C66" s="332">
        <v>0</v>
      </c>
      <c r="D66" s="332"/>
      <c r="E66" s="332" t="s">
        <v>237</v>
      </c>
      <c r="F66" s="332"/>
      <c r="G66" s="332"/>
      <c r="H66" s="332"/>
      <c r="I66" s="332" t="s">
        <v>237</v>
      </c>
      <c r="J66" s="332">
        <v>2764.2182199999997</v>
      </c>
      <c r="K66" s="332"/>
      <c r="L66" s="332"/>
      <c r="M66" s="332"/>
      <c r="N66" s="332"/>
      <c r="O66" s="332">
        <v>43.516</v>
      </c>
      <c r="P66" s="332"/>
      <c r="Q66" s="332"/>
      <c r="R66" s="333">
        <v>2807.73422</v>
      </c>
    </row>
    <row r="67" spans="1:18" ht="12.75">
      <c r="A67" s="331" t="s">
        <v>238</v>
      </c>
      <c r="B67" s="332">
        <v>0</v>
      </c>
      <c r="C67" s="332">
        <v>0</v>
      </c>
      <c r="D67" s="332"/>
      <c r="E67" s="332" t="s">
        <v>237</v>
      </c>
      <c r="F67" s="332"/>
      <c r="G67" s="332"/>
      <c r="H67" s="332"/>
      <c r="I67" s="332" t="s">
        <v>237</v>
      </c>
      <c r="J67" s="332">
        <v>263.94469499999997</v>
      </c>
      <c r="K67" s="332"/>
      <c r="L67" s="332"/>
      <c r="M67" s="332"/>
      <c r="N67" s="332"/>
      <c r="O67" s="332"/>
      <c r="P67" s="332"/>
      <c r="Q67" s="332"/>
      <c r="R67" s="333">
        <v>263.94469499999997</v>
      </c>
    </row>
    <row r="68" spans="1:18" ht="12.75">
      <c r="A68" s="331" t="s">
        <v>239</v>
      </c>
      <c r="B68" s="332">
        <v>10.63</v>
      </c>
      <c r="C68" s="332">
        <v>1399.41</v>
      </c>
      <c r="D68" s="332">
        <v>0</v>
      </c>
      <c r="E68" s="332">
        <v>63.8</v>
      </c>
      <c r="F68" s="332">
        <v>0.76</v>
      </c>
      <c r="G68" s="332"/>
      <c r="H68" s="332"/>
      <c r="I68" s="332">
        <v>1474.6</v>
      </c>
      <c r="J68" s="332">
        <v>763.1722900000001</v>
      </c>
      <c r="K68" s="332">
        <v>-30.03</v>
      </c>
      <c r="L68" s="332"/>
      <c r="M68" s="332"/>
      <c r="N68" s="332"/>
      <c r="O68" s="332"/>
      <c r="P68" s="332"/>
      <c r="Q68" s="332"/>
      <c r="R68" s="333">
        <v>2207.74229</v>
      </c>
    </row>
    <row r="69" spans="1:18" ht="12.75">
      <c r="A69" s="331" t="s">
        <v>240</v>
      </c>
      <c r="B69" s="332">
        <v>0</v>
      </c>
      <c r="C69" s="332">
        <v>0</v>
      </c>
      <c r="D69" s="332"/>
      <c r="E69" s="332" t="s">
        <v>237</v>
      </c>
      <c r="F69" s="332"/>
      <c r="G69" s="332"/>
      <c r="H69" s="332"/>
      <c r="I69" s="332" t="s">
        <v>237</v>
      </c>
      <c r="J69" s="332">
        <v>-42.248780000000004</v>
      </c>
      <c r="K69" s="332"/>
      <c r="L69" s="332"/>
      <c r="M69" s="332"/>
      <c r="N69" s="332"/>
      <c r="O69" s="332"/>
      <c r="P69" s="332"/>
      <c r="Q69" s="332"/>
      <c r="R69" s="333">
        <v>-42.248780000000004</v>
      </c>
    </row>
    <row r="70" spans="1:18" ht="12.75">
      <c r="A70" s="334" t="s">
        <v>41</v>
      </c>
      <c r="B70" s="335">
        <v>6501.04</v>
      </c>
      <c r="C70" s="335">
        <v>10572.21</v>
      </c>
      <c r="D70" s="335">
        <v>59.77</v>
      </c>
      <c r="E70" s="335">
        <v>84.1</v>
      </c>
      <c r="F70" s="335">
        <v>259.16</v>
      </c>
      <c r="G70" s="335">
        <v>5391</v>
      </c>
      <c r="H70" s="335">
        <v>1821.14</v>
      </c>
      <c r="I70" s="335">
        <v>24688.42</v>
      </c>
      <c r="J70" s="335">
        <v>23228.3836</v>
      </c>
      <c r="K70" s="335">
        <v>3826.55</v>
      </c>
      <c r="L70" s="335"/>
      <c r="M70" s="335">
        <v>1950.738</v>
      </c>
      <c r="N70" s="335">
        <v>69.66</v>
      </c>
      <c r="O70" s="335">
        <v>21.758000000000003</v>
      </c>
      <c r="P70" s="335">
        <v>365</v>
      </c>
      <c r="Q70" s="335">
        <v>41</v>
      </c>
      <c r="R70" s="336">
        <v>54191.509600000005</v>
      </c>
    </row>
    <row r="71" spans="1:18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/>
      <c r="J71" s="332">
        <v>86.13851000000001</v>
      </c>
      <c r="K71" s="332"/>
      <c r="L71" s="332"/>
      <c r="M71" s="332"/>
      <c r="N71" s="332"/>
      <c r="O71" s="332"/>
      <c r="P71" s="332"/>
      <c r="Q71" s="332"/>
      <c r="R71" s="333">
        <v>86.13851000000001</v>
      </c>
    </row>
    <row r="72" spans="1:18" ht="14.25" thickBot="1" thickTop="1">
      <c r="A72" s="337" t="s">
        <v>43</v>
      </c>
      <c r="B72" s="338">
        <v>6501.04</v>
      </c>
      <c r="C72" s="338">
        <v>10572.21</v>
      </c>
      <c r="D72" s="338">
        <v>59.77</v>
      </c>
      <c r="E72" s="338">
        <v>84.1</v>
      </c>
      <c r="F72" s="338">
        <v>259.16</v>
      </c>
      <c r="G72" s="338">
        <v>5391</v>
      </c>
      <c r="H72" s="338">
        <v>1821.14</v>
      </c>
      <c r="I72" s="338">
        <v>24688.42</v>
      </c>
      <c r="J72" s="338">
        <v>23314.52211</v>
      </c>
      <c r="K72" s="338">
        <v>3826.55</v>
      </c>
      <c r="L72" s="338"/>
      <c r="M72" s="338">
        <v>1950.738</v>
      </c>
      <c r="N72" s="338">
        <v>69.66</v>
      </c>
      <c r="O72" s="338">
        <v>21.758000000000003</v>
      </c>
      <c r="P72" s="338">
        <v>365</v>
      </c>
      <c r="Q72" s="338">
        <v>41</v>
      </c>
      <c r="R72" s="339">
        <v>54277.64811000001</v>
      </c>
    </row>
    <row r="73" spans="1:18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340"/>
    </row>
    <row r="74" spans="1:18" ht="13.5" thickTop="1">
      <c r="A74" s="341" t="s">
        <v>44</v>
      </c>
      <c r="B74" s="342">
        <v>-4296.05</v>
      </c>
      <c r="C74" s="342">
        <v>-5691.6</v>
      </c>
      <c r="D74" s="342">
        <v>-0.86</v>
      </c>
      <c r="E74" s="342">
        <v>2359.1</v>
      </c>
      <c r="F74" s="342"/>
      <c r="G74" s="342" t="s">
        <v>261</v>
      </c>
      <c r="H74" s="342" t="s">
        <v>237</v>
      </c>
      <c r="I74" s="342">
        <v>-7629.41</v>
      </c>
      <c r="J74" s="342">
        <v>-3548.118405000004</v>
      </c>
      <c r="K74" s="342">
        <v>-2609.88</v>
      </c>
      <c r="L74" s="342">
        <v>18.06</v>
      </c>
      <c r="M74" s="342">
        <v>-1950.738</v>
      </c>
      <c r="N74" s="342">
        <v>-69.66</v>
      </c>
      <c r="O74" s="342">
        <v>4091.3639999999996</v>
      </c>
      <c r="P74" s="343">
        <v>0</v>
      </c>
      <c r="Q74" s="343">
        <v>0</v>
      </c>
      <c r="R74" s="344">
        <v>-11698.382405000006</v>
      </c>
    </row>
    <row r="75" spans="1:18" ht="12.75">
      <c r="A75" s="331" t="s">
        <v>241</v>
      </c>
      <c r="B75" s="332">
        <v>-354.21</v>
      </c>
      <c r="C75" s="332">
        <v>-5620.2</v>
      </c>
      <c r="D75" s="332"/>
      <c r="E75" s="332"/>
      <c r="F75" s="332"/>
      <c r="G75" s="332"/>
      <c r="H75" s="332"/>
      <c r="I75" s="332">
        <v>-5974.41</v>
      </c>
      <c r="J75" s="332">
        <v>-732.0510899999999</v>
      </c>
      <c r="K75" s="332">
        <v>-2609.88</v>
      </c>
      <c r="L75" s="332"/>
      <c r="M75" s="332">
        <v>-1950.738</v>
      </c>
      <c r="N75" s="332">
        <v>-69.66</v>
      </c>
      <c r="O75" s="332">
        <v>5181.156</v>
      </c>
      <c r="P75" s="332"/>
      <c r="Q75" s="332"/>
      <c r="R75" s="330">
        <v>-6155.583089999999</v>
      </c>
    </row>
    <row r="76" spans="1:18" ht="12.75">
      <c r="A76" s="331" t="s">
        <v>289</v>
      </c>
      <c r="B76" s="332">
        <v>-57.8</v>
      </c>
      <c r="C76" s="332"/>
      <c r="D76" s="332"/>
      <c r="E76" s="332">
        <v>29.4</v>
      </c>
      <c r="F76" s="332"/>
      <c r="G76" s="332"/>
      <c r="H76" s="332"/>
      <c r="I76" s="332">
        <v>-28.4</v>
      </c>
      <c r="J76" s="332">
        <v>0</v>
      </c>
      <c r="K76" s="332"/>
      <c r="L76" s="332">
        <v>18.06</v>
      </c>
      <c r="M76" s="332"/>
      <c r="N76" s="332"/>
      <c r="O76" s="332"/>
      <c r="P76" s="332"/>
      <c r="Q76" s="332"/>
      <c r="R76" s="330">
        <v>-10.34</v>
      </c>
    </row>
    <row r="77" spans="1:18" ht="12.75">
      <c r="A77" s="331" t="s">
        <v>242</v>
      </c>
      <c r="B77" s="332">
        <v>-3569.88</v>
      </c>
      <c r="C77" s="332" t="s">
        <v>237</v>
      </c>
      <c r="D77" s="332"/>
      <c r="E77" s="332">
        <v>2330.3</v>
      </c>
      <c r="F77" s="332"/>
      <c r="G77" s="332"/>
      <c r="H77" s="332"/>
      <c r="I77" s="332">
        <v>-1239.58</v>
      </c>
      <c r="J77" s="332">
        <v>0</v>
      </c>
      <c r="K77" s="332" t="s">
        <v>237</v>
      </c>
      <c r="L77" s="332"/>
      <c r="M77" s="332"/>
      <c r="N77" s="332"/>
      <c r="O77" s="332" t="s">
        <v>237</v>
      </c>
      <c r="P77" s="332"/>
      <c r="Q77" s="332"/>
      <c r="R77" s="330">
        <v>-1239.58</v>
      </c>
    </row>
    <row r="78" spans="1:18" ht="12.75">
      <c r="A78" s="331" t="s">
        <v>6</v>
      </c>
      <c r="B78" s="332">
        <v>0</v>
      </c>
      <c r="C78" s="332">
        <v>-8.4</v>
      </c>
      <c r="D78" s="332"/>
      <c r="E78" s="332">
        <v>10.6</v>
      </c>
      <c r="F78" s="332"/>
      <c r="G78" s="332"/>
      <c r="H78" s="332"/>
      <c r="I78" s="332">
        <v>2.2</v>
      </c>
      <c r="J78" s="332">
        <v>-2.28864</v>
      </c>
      <c r="K78" s="332" t="s">
        <v>237</v>
      </c>
      <c r="L78" s="332"/>
      <c r="M78" s="332"/>
      <c r="N78" s="332"/>
      <c r="O78" s="332" t="s">
        <v>237</v>
      </c>
      <c r="P78" s="332"/>
      <c r="Q78" s="332"/>
      <c r="R78" s="330" t="s">
        <v>237</v>
      </c>
    </row>
    <row r="79" spans="1:18" ht="12.75">
      <c r="A79" s="331" t="s">
        <v>243</v>
      </c>
      <c r="B79" s="332">
        <v>0</v>
      </c>
      <c r="C79" s="332">
        <v>0</v>
      </c>
      <c r="D79" s="332"/>
      <c r="E79" s="332"/>
      <c r="F79" s="332"/>
      <c r="G79" s="332"/>
      <c r="H79" s="332"/>
      <c r="I79" s="332" t="s">
        <v>261</v>
      </c>
      <c r="J79" s="332">
        <v>-1182.9883</v>
      </c>
      <c r="K79" s="332" t="s">
        <v>237</v>
      </c>
      <c r="L79" s="332"/>
      <c r="M79" s="332"/>
      <c r="N79" s="332"/>
      <c r="O79" s="332">
        <v>-125.216</v>
      </c>
      <c r="P79" s="332"/>
      <c r="Q79" s="332"/>
      <c r="R79" s="330">
        <v>-1308.2042999999999</v>
      </c>
    </row>
    <row r="80" spans="1:18" ht="13.5" thickBot="1">
      <c r="A80" s="331" t="s">
        <v>50</v>
      </c>
      <c r="B80" s="332">
        <v>-314.16</v>
      </c>
      <c r="C80" s="332">
        <v>-63</v>
      </c>
      <c r="D80" s="332">
        <v>-0.86</v>
      </c>
      <c r="E80" s="332">
        <v>-11.2</v>
      </c>
      <c r="F80" s="332"/>
      <c r="G80" s="332"/>
      <c r="H80" s="332"/>
      <c r="I80" s="332">
        <v>-389.22</v>
      </c>
      <c r="J80" s="332">
        <v>-1630.7903750000037</v>
      </c>
      <c r="K80" s="332">
        <v>0</v>
      </c>
      <c r="L80" s="332"/>
      <c r="M80" s="332"/>
      <c r="N80" s="332"/>
      <c r="O80" s="332">
        <v>-964.576</v>
      </c>
      <c r="P80" s="332"/>
      <c r="Q80" s="332"/>
      <c r="R80" s="330">
        <v>-2984.5863750000035</v>
      </c>
    </row>
    <row r="81" spans="1:18" ht="14.25" thickBot="1" thickTop="1">
      <c r="A81" s="337" t="s">
        <v>245</v>
      </c>
      <c r="B81" s="338">
        <v>2204.99</v>
      </c>
      <c r="C81" s="338">
        <v>4880.61</v>
      </c>
      <c r="D81" s="338">
        <v>58.91</v>
      </c>
      <c r="E81" s="338">
        <v>2443.2</v>
      </c>
      <c r="F81" s="338">
        <v>259.16</v>
      </c>
      <c r="G81" s="338">
        <v>5391</v>
      </c>
      <c r="H81" s="338">
        <v>1821.14</v>
      </c>
      <c r="I81" s="338">
        <v>17059.01</v>
      </c>
      <c r="J81" s="338">
        <v>19766.403704999997</v>
      </c>
      <c r="K81" s="338">
        <v>1216.67</v>
      </c>
      <c r="L81" s="338">
        <v>18.06</v>
      </c>
      <c r="M81" s="338">
        <v>0</v>
      </c>
      <c r="N81" s="338">
        <v>0</v>
      </c>
      <c r="O81" s="338">
        <v>4113.121999999999</v>
      </c>
      <c r="P81" s="338">
        <v>365</v>
      </c>
      <c r="Q81" s="338">
        <v>41</v>
      </c>
      <c r="R81" s="339">
        <v>42579.265705000005</v>
      </c>
    </row>
    <row r="82" spans="1:18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340"/>
    </row>
    <row r="83" spans="1:18" ht="14.25" thickBot="1" thickTop="1">
      <c r="A83" s="337" t="s">
        <v>52</v>
      </c>
      <c r="B83" s="338">
        <v>2204.99</v>
      </c>
      <c r="C83" s="338">
        <v>4880.61</v>
      </c>
      <c r="D83" s="338">
        <v>58.91</v>
      </c>
      <c r="E83" s="338">
        <v>2443.2</v>
      </c>
      <c r="F83" s="338">
        <v>259.16</v>
      </c>
      <c r="G83" s="338">
        <v>5391</v>
      </c>
      <c r="H83" s="338">
        <v>1821.14</v>
      </c>
      <c r="I83" s="338">
        <v>17059.01</v>
      </c>
      <c r="J83" s="338">
        <v>19766.403705</v>
      </c>
      <c r="K83" s="338">
        <v>1216.67</v>
      </c>
      <c r="L83" s="338">
        <v>18.06</v>
      </c>
      <c r="M83" s="338" t="s">
        <v>237</v>
      </c>
      <c r="N83" s="338" t="s">
        <v>237</v>
      </c>
      <c r="O83" s="338">
        <v>4113.122</v>
      </c>
      <c r="P83" s="338">
        <v>365</v>
      </c>
      <c r="Q83" s="338">
        <v>41</v>
      </c>
      <c r="R83" s="339">
        <v>42579.265705</v>
      </c>
    </row>
    <row r="84" spans="1:18" ht="13.5" thickTop="1">
      <c r="A84" s="345" t="s">
        <v>53</v>
      </c>
      <c r="B84" s="346">
        <v>1290.88</v>
      </c>
      <c r="C84" s="346">
        <v>2631.31</v>
      </c>
      <c r="D84" s="346">
        <v>15.05</v>
      </c>
      <c r="E84" s="346">
        <v>2318.4</v>
      </c>
      <c r="F84" s="346">
        <v>259.16</v>
      </c>
      <c r="G84" s="346" t="s">
        <v>237</v>
      </c>
      <c r="H84" s="346" t="s">
        <v>237</v>
      </c>
      <c r="I84" s="346">
        <v>6514.8</v>
      </c>
      <c r="J84" s="346">
        <v>5279.597855</v>
      </c>
      <c r="K84" s="346">
        <v>1046.5</v>
      </c>
      <c r="L84" s="346"/>
      <c r="M84" s="346" t="s">
        <v>237</v>
      </c>
      <c r="N84" s="346" t="s">
        <v>237</v>
      </c>
      <c r="O84" s="346">
        <v>2326.8160000000003</v>
      </c>
      <c r="P84" s="346" t="s">
        <v>237</v>
      </c>
      <c r="Q84" s="346">
        <v>13</v>
      </c>
      <c r="R84" s="347">
        <v>15180.713855000002</v>
      </c>
    </row>
    <row r="85" spans="1:18" ht="12.75">
      <c r="A85" s="331" t="s">
        <v>246</v>
      </c>
      <c r="B85" s="332" t="s">
        <v>237</v>
      </c>
      <c r="C85" s="332" t="s">
        <v>237</v>
      </c>
      <c r="D85" s="332"/>
      <c r="E85" s="332">
        <v>1985.2</v>
      </c>
      <c r="F85" s="332"/>
      <c r="G85" s="332"/>
      <c r="H85" s="332"/>
      <c r="I85" s="332">
        <v>1985.2</v>
      </c>
      <c r="J85" s="332">
        <v>584.93712</v>
      </c>
      <c r="K85" s="332">
        <v>55.51</v>
      </c>
      <c r="L85" s="332"/>
      <c r="M85" s="332"/>
      <c r="N85" s="332"/>
      <c r="O85" s="332">
        <v>429.742</v>
      </c>
      <c r="P85" s="332"/>
      <c r="Q85" s="332"/>
      <c r="R85" s="330">
        <v>3055.3891200000007</v>
      </c>
    </row>
    <row r="86" spans="1:18" ht="12.75">
      <c r="A86" s="331" t="s">
        <v>55</v>
      </c>
      <c r="B86" s="332">
        <v>0</v>
      </c>
      <c r="C86" s="332">
        <v>10.5</v>
      </c>
      <c r="D86" s="332"/>
      <c r="E86" s="332">
        <v>0</v>
      </c>
      <c r="F86" s="332"/>
      <c r="G86" s="332"/>
      <c r="H86" s="332"/>
      <c r="I86" s="332">
        <v>10.5</v>
      </c>
      <c r="J86" s="332">
        <v>637.8144</v>
      </c>
      <c r="K86" s="332">
        <v>171.99</v>
      </c>
      <c r="L86" s="332"/>
      <c r="M86" s="332"/>
      <c r="N86" s="332"/>
      <c r="O86" s="332">
        <v>277.35</v>
      </c>
      <c r="P86" s="332"/>
      <c r="Q86" s="332"/>
      <c r="R86" s="330">
        <v>1097.6544</v>
      </c>
    </row>
    <row r="87" spans="1:18" ht="12.75">
      <c r="A87" s="331" t="s">
        <v>56</v>
      </c>
      <c r="B87" s="332">
        <v>0</v>
      </c>
      <c r="C87" s="332">
        <v>0</v>
      </c>
      <c r="D87" s="332"/>
      <c r="E87" s="332" t="s">
        <v>237</v>
      </c>
      <c r="F87" s="332"/>
      <c r="G87" s="332"/>
      <c r="H87" s="332"/>
      <c r="I87" s="332" t="s">
        <v>237</v>
      </c>
      <c r="J87" s="332">
        <v>1323.596975</v>
      </c>
      <c r="K87" s="332">
        <v>0</v>
      </c>
      <c r="L87" s="332"/>
      <c r="M87" s="332"/>
      <c r="N87" s="332"/>
      <c r="O87" s="332">
        <v>0</v>
      </c>
      <c r="P87" s="332"/>
      <c r="Q87" s="332"/>
      <c r="R87" s="330">
        <v>1323.596975</v>
      </c>
    </row>
    <row r="88" spans="1:18" ht="12.75">
      <c r="A88" s="331" t="s">
        <v>57</v>
      </c>
      <c r="B88" s="332">
        <v>0</v>
      </c>
      <c r="C88" s="332">
        <v>118.5</v>
      </c>
      <c r="D88" s="332"/>
      <c r="E88" s="332">
        <v>0</v>
      </c>
      <c r="F88" s="332"/>
      <c r="G88" s="332" t="s">
        <v>237</v>
      </c>
      <c r="H88" s="332"/>
      <c r="I88" s="332">
        <v>118.5</v>
      </c>
      <c r="J88" s="332">
        <v>163.4</v>
      </c>
      <c r="K88" s="332">
        <v>434.07</v>
      </c>
      <c r="L88" s="332"/>
      <c r="M88" s="332"/>
      <c r="N88" s="332"/>
      <c r="O88" s="332">
        <v>86</v>
      </c>
      <c r="P88" s="332"/>
      <c r="Q88" s="332"/>
      <c r="R88" s="330">
        <v>801.97</v>
      </c>
    </row>
    <row r="89" spans="1:18" ht="12.75">
      <c r="A89" s="331" t="s">
        <v>58</v>
      </c>
      <c r="B89" s="332">
        <v>1020.6</v>
      </c>
      <c r="C89" s="332">
        <v>450.6</v>
      </c>
      <c r="D89" s="332">
        <v>8.6</v>
      </c>
      <c r="E89" s="332">
        <v>0</v>
      </c>
      <c r="F89" s="328">
        <v>259.16</v>
      </c>
      <c r="G89" s="332"/>
      <c r="H89" s="332"/>
      <c r="I89" s="332">
        <v>1738.96</v>
      </c>
      <c r="J89" s="332">
        <v>473.445</v>
      </c>
      <c r="K89" s="332">
        <v>112.84</v>
      </c>
      <c r="L89" s="332"/>
      <c r="M89" s="332"/>
      <c r="N89" s="332"/>
      <c r="O89" s="332">
        <v>366.016</v>
      </c>
      <c r="P89" s="332"/>
      <c r="Q89" s="332"/>
      <c r="R89" s="330">
        <v>2691.2610000000004</v>
      </c>
    </row>
    <row r="90" spans="1:18" ht="12.75">
      <c r="A90" s="331" t="s">
        <v>59</v>
      </c>
      <c r="B90" s="332">
        <v>13.6</v>
      </c>
      <c r="C90" s="332">
        <v>455.71</v>
      </c>
      <c r="D90" s="332"/>
      <c r="E90" s="332">
        <v>45.5</v>
      </c>
      <c r="F90" s="328"/>
      <c r="G90" s="332"/>
      <c r="H90" s="332"/>
      <c r="I90" s="332">
        <v>514.81</v>
      </c>
      <c r="J90" s="332">
        <v>127.68</v>
      </c>
      <c r="K90" s="332">
        <v>0</v>
      </c>
      <c r="L90" s="332"/>
      <c r="M90" s="332"/>
      <c r="N90" s="332"/>
      <c r="O90" s="332">
        <v>34.4</v>
      </c>
      <c r="P90" s="332"/>
      <c r="Q90" s="332"/>
      <c r="R90" s="330">
        <v>676.89</v>
      </c>
    </row>
    <row r="91" spans="1:18" ht="12.75">
      <c r="A91" s="331" t="s">
        <v>60</v>
      </c>
      <c r="B91" s="332">
        <v>1.36</v>
      </c>
      <c r="C91" s="332">
        <v>19.8</v>
      </c>
      <c r="D91" s="332"/>
      <c r="E91" s="332">
        <v>18.9</v>
      </c>
      <c r="F91" s="332">
        <v>0</v>
      </c>
      <c r="G91" s="332"/>
      <c r="H91" s="332"/>
      <c r="I91" s="332">
        <v>40.06</v>
      </c>
      <c r="J91" s="332">
        <v>256.995</v>
      </c>
      <c r="K91" s="332">
        <v>0</v>
      </c>
      <c r="L91" s="332"/>
      <c r="M91" s="332"/>
      <c r="N91" s="332"/>
      <c r="O91" s="332">
        <v>208.464</v>
      </c>
      <c r="P91" s="332"/>
      <c r="Q91" s="332"/>
      <c r="R91" s="330">
        <v>505.519</v>
      </c>
    </row>
    <row r="92" spans="1:18" ht="12.75">
      <c r="A92" s="331" t="s">
        <v>61</v>
      </c>
      <c r="B92" s="332">
        <v>255.32</v>
      </c>
      <c r="C92" s="332">
        <v>1576.2</v>
      </c>
      <c r="D92" s="332">
        <v>6.45</v>
      </c>
      <c r="E92" s="332">
        <v>268.8</v>
      </c>
      <c r="F92" s="332"/>
      <c r="G92" s="332"/>
      <c r="H92" s="332"/>
      <c r="I92" s="332">
        <v>2106.77</v>
      </c>
      <c r="J92" s="332">
        <v>1711.7293599999998</v>
      </c>
      <c r="K92" s="332">
        <v>272.09</v>
      </c>
      <c r="L92" s="332"/>
      <c r="M92" s="332"/>
      <c r="N92" s="332"/>
      <c r="O92" s="332">
        <v>924.844</v>
      </c>
      <c r="P92" s="332"/>
      <c r="Q92" s="332">
        <v>13</v>
      </c>
      <c r="R92" s="330">
        <v>5028.43336</v>
      </c>
    </row>
    <row r="93" spans="1:18" ht="12.75">
      <c r="A93" s="348" t="s">
        <v>62</v>
      </c>
      <c r="B93" s="349">
        <v>6.8</v>
      </c>
      <c r="C93" s="349">
        <v>6</v>
      </c>
      <c r="D93" s="349" t="s">
        <v>237</v>
      </c>
      <c r="E93" s="349" t="s">
        <v>237</v>
      </c>
      <c r="F93" s="349"/>
      <c r="G93" s="349" t="s">
        <v>237</v>
      </c>
      <c r="H93" s="349" t="s">
        <v>237</v>
      </c>
      <c r="I93" s="349">
        <v>12.8</v>
      </c>
      <c r="J93" s="349">
        <v>8257.417220000001</v>
      </c>
      <c r="K93" s="349">
        <v>0</v>
      </c>
      <c r="L93" s="349"/>
      <c r="M93" s="349" t="s">
        <v>237</v>
      </c>
      <c r="N93" s="349" t="s">
        <v>237</v>
      </c>
      <c r="O93" s="349">
        <v>33.97</v>
      </c>
      <c r="P93" s="349" t="s">
        <v>237</v>
      </c>
      <c r="Q93" s="349">
        <v>0</v>
      </c>
      <c r="R93" s="350">
        <v>8304.18722</v>
      </c>
    </row>
    <row r="94" spans="1:18" ht="12.75">
      <c r="A94" s="331" t="s">
        <v>247</v>
      </c>
      <c r="B94" s="332">
        <v>6.8</v>
      </c>
      <c r="C94" s="332">
        <v>6</v>
      </c>
      <c r="D94" s="332"/>
      <c r="E94" s="332"/>
      <c r="F94" s="332"/>
      <c r="G94" s="332"/>
      <c r="H94" s="332"/>
      <c r="I94" s="332">
        <v>12.8</v>
      </c>
      <c r="J94" s="332">
        <v>199.575</v>
      </c>
      <c r="K94" s="332">
        <v>0</v>
      </c>
      <c r="L94" s="332"/>
      <c r="M94" s="332"/>
      <c r="N94" s="332"/>
      <c r="O94" s="332">
        <v>33.97</v>
      </c>
      <c r="P94" s="332"/>
      <c r="Q94" s="332"/>
      <c r="R94" s="330">
        <v>246.345</v>
      </c>
    </row>
    <row r="95" spans="1:18" ht="12.75">
      <c r="A95" s="331" t="s">
        <v>248</v>
      </c>
      <c r="B95" s="332">
        <v>0</v>
      </c>
      <c r="C95" s="332" t="s">
        <v>237</v>
      </c>
      <c r="D95" s="332"/>
      <c r="E95" s="332"/>
      <c r="F95" s="332"/>
      <c r="G95" s="332"/>
      <c r="H95" s="332"/>
      <c r="I95" s="332">
        <v>0</v>
      </c>
      <c r="J95" s="332">
        <v>168.825</v>
      </c>
      <c r="K95" s="332" t="s">
        <v>237</v>
      </c>
      <c r="L95" s="332"/>
      <c r="M95" s="332"/>
      <c r="N95" s="332"/>
      <c r="O95" s="332" t="s">
        <v>237</v>
      </c>
      <c r="P95" s="332"/>
      <c r="Q95" s="332"/>
      <c r="R95" s="330">
        <v>168.825</v>
      </c>
    </row>
    <row r="96" spans="1:18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/>
      <c r="I96" s="332" t="s">
        <v>237</v>
      </c>
      <c r="J96" s="332">
        <v>352.4085</v>
      </c>
      <c r="K96" s="332" t="s">
        <v>237</v>
      </c>
      <c r="L96" s="332"/>
      <c r="M96" s="332"/>
      <c r="N96" s="332"/>
      <c r="O96" s="332" t="s">
        <v>237</v>
      </c>
      <c r="P96" s="332"/>
      <c r="Q96" s="332"/>
      <c r="R96" s="330">
        <v>352.4085</v>
      </c>
    </row>
    <row r="97" spans="1:18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/>
      <c r="I97" s="332" t="s">
        <v>237</v>
      </c>
      <c r="J97" s="332">
        <v>7536.608720000001</v>
      </c>
      <c r="K97" s="332">
        <v>0</v>
      </c>
      <c r="L97" s="332"/>
      <c r="M97" s="332"/>
      <c r="N97" s="332"/>
      <c r="O97" s="332" t="s">
        <v>237</v>
      </c>
      <c r="P97" s="332"/>
      <c r="Q97" s="332"/>
      <c r="R97" s="330">
        <v>7536.608720000001</v>
      </c>
    </row>
    <row r="98" spans="1:18" ht="12.75">
      <c r="A98" s="351" t="s">
        <v>262</v>
      </c>
      <c r="B98" s="303">
        <v>907.31</v>
      </c>
      <c r="C98" s="303">
        <v>2243.3</v>
      </c>
      <c r="D98" s="303">
        <v>43.86</v>
      </c>
      <c r="E98" s="303">
        <v>124.8</v>
      </c>
      <c r="F98" s="303"/>
      <c r="G98" s="303">
        <v>5391</v>
      </c>
      <c r="H98" s="303">
        <v>1821.14</v>
      </c>
      <c r="I98" s="303">
        <v>10531.41</v>
      </c>
      <c r="J98" s="303">
        <v>5026.08623</v>
      </c>
      <c r="K98" s="303">
        <v>170.17</v>
      </c>
      <c r="L98" s="303">
        <v>18.06</v>
      </c>
      <c r="M98" s="303"/>
      <c r="N98" s="303"/>
      <c r="O98" s="303">
        <v>1752.336</v>
      </c>
      <c r="P98" s="303">
        <v>365</v>
      </c>
      <c r="Q98" s="303">
        <v>28</v>
      </c>
      <c r="R98" s="352">
        <v>17891.06223</v>
      </c>
    </row>
    <row r="99" spans="1:18" ht="12.75">
      <c r="A99" s="334" t="s">
        <v>64</v>
      </c>
      <c r="B99" s="283">
        <v>907.31</v>
      </c>
      <c r="C99" s="283">
        <v>2243.3</v>
      </c>
      <c r="D99" s="283">
        <v>43.86</v>
      </c>
      <c r="E99" s="283">
        <v>124.8</v>
      </c>
      <c r="F99" s="283"/>
      <c r="G99" s="283">
        <v>5391</v>
      </c>
      <c r="H99" s="283">
        <v>1821.14</v>
      </c>
      <c r="I99" s="283">
        <v>10531.41</v>
      </c>
      <c r="J99" s="335">
        <v>3111.33623</v>
      </c>
      <c r="K99" s="283">
        <v>170.17</v>
      </c>
      <c r="L99" s="283">
        <v>18.06</v>
      </c>
      <c r="M99" s="283"/>
      <c r="N99" s="283"/>
      <c r="O99" s="283">
        <v>1691.104</v>
      </c>
      <c r="P99" s="283">
        <v>365</v>
      </c>
      <c r="Q99" s="283">
        <v>28</v>
      </c>
      <c r="R99" s="336">
        <v>15915.08023</v>
      </c>
    </row>
    <row r="100" spans="1:18" ht="12.75">
      <c r="A100" s="334" t="s">
        <v>65</v>
      </c>
      <c r="B100" s="335"/>
      <c r="C100" s="335" t="s">
        <v>237</v>
      </c>
      <c r="D100" s="335"/>
      <c r="E100" s="335"/>
      <c r="F100" s="335"/>
      <c r="G100" s="335"/>
      <c r="H100" s="335"/>
      <c r="I100" s="335"/>
      <c r="J100" s="335">
        <v>1914.75</v>
      </c>
      <c r="K100" s="394" t="s">
        <v>237</v>
      </c>
      <c r="L100" s="394"/>
      <c r="M100" s="335"/>
      <c r="N100" s="283"/>
      <c r="O100" s="283">
        <v>61.232</v>
      </c>
      <c r="P100" s="283"/>
      <c r="Q100" s="283"/>
      <c r="R100" s="336">
        <v>1975.9819999999997</v>
      </c>
    </row>
    <row r="101" spans="1:18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49"/>
      <c r="J101" s="332">
        <v>1203.3023999999998</v>
      </c>
      <c r="K101" s="353" t="s">
        <v>237</v>
      </c>
      <c r="L101" s="353"/>
      <c r="M101" s="349"/>
      <c r="N101" s="349"/>
      <c r="O101" s="328" t="s">
        <v>237</v>
      </c>
      <c r="P101" s="349"/>
      <c r="Q101" s="349"/>
      <c r="R101" s="350">
        <v>1203.3023999999998</v>
      </c>
    </row>
    <row r="102" spans="1:18" ht="13.5" thickTop="1">
      <c r="A102" s="401" t="s">
        <v>251</v>
      </c>
      <c r="B102" s="356">
        <v>998.4</v>
      </c>
      <c r="C102" s="356">
        <v>20563.1</v>
      </c>
      <c r="D102" s="396" t="s">
        <v>237</v>
      </c>
      <c r="E102" s="396" t="s">
        <v>237</v>
      </c>
      <c r="F102" s="396"/>
      <c r="G102" s="396" t="s">
        <v>237</v>
      </c>
      <c r="H102" s="356"/>
      <c r="I102" s="396" t="s">
        <v>237</v>
      </c>
      <c r="J102" s="356">
        <v>3293.2</v>
      </c>
      <c r="K102" s="356">
        <v>12588.6</v>
      </c>
      <c r="L102" s="356"/>
      <c r="M102" s="356">
        <v>22683.3</v>
      </c>
      <c r="N102" s="356">
        <v>81.3</v>
      </c>
      <c r="O102" s="356">
        <v>60246.3</v>
      </c>
      <c r="P102" s="396" t="s">
        <v>237</v>
      </c>
      <c r="Q102" s="396" t="s">
        <v>237</v>
      </c>
      <c r="R102" s="413" t="s">
        <v>237</v>
      </c>
    </row>
    <row r="103" spans="1:18" ht="13.5" thickBot="1">
      <c r="A103" s="405" t="s">
        <v>252</v>
      </c>
      <c r="B103" s="276">
        <v>352.6</v>
      </c>
      <c r="C103" s="276">
        <v>5071.8</v>
      </c>
      <c r="D103" s="279" t="s">
        <v>237</v>
      </c>
      <c r="E103" s="279" t="s">
        <v>237</v>
      </c>
      <c r="F103" s="279"/>
      <c r="G103" s="279" t="s">
        <v>237</v>
      </c>
      <c r="H103" s="276"/>
      <c r="I103" s="279" t="s">
        <v>261</v>
      </c>
      <c r="J103" s="276">
        <v>2088</v>
      </c>
      <c r="K103" s="276">
        <v>2555.4</v>
      </c>
      <c r="L103" s="276"/>
      <c r="M103" s="276">
        <v>7113.8</v>
      </c>
      <c r="N103" s="276">
        <v>17.5</v>
      </c>
      <c r="O103" s="276">
        <v>17209.1</v>
      </c>
      <c r="P103" s="279" t="s">
        <v>237</v>
      </c>
      <c r="Q103" s="279" t="s">
        <v>237</v>
      </c>
      <c r="R103" s="552" t="s">
        <v>237</v>
      </c>
    </row>
    <row r="104" spans="1:18" ht="13.5" thickTop="1">
      <c r="A104" s="90" t="s">
        <v>74</v>
      </c>
      <c r="B104" s="358">
        <v>398565</v>
      </c>
      <c r="C104" s="363" t="s">
        <v>263</v>
      </c>
      <c r="D104" s="360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265</v>
      </c>
      <c r="L104" s="366">
        <v>860.6580280115958</v>
      </c>
      <c r="M104" s="361" t="s">
        <v>266</v>
      </c>
      <c r="N104" s="360"/>
      <c r="O104" s="360"/>
      <c r="P104" s="398">
        <v>0.3</v>
      </c>
      <c r="Q104" s="360"/>
      <c r="R104" s="546"/>
    </row>
    <row r="105" spans="1:18" ht="13.5" thickBot="1">
      <c r="A105" s="97" t="s">
        <v>79</v>
      </c>
      <c r="B105" s="368">
        <v>396702</v>
      </c>
      <c r="C105" s="547" t="s">
        <v>267</v>
      </c>
      <c r="D105" s="370"/>
      <c r="E105" s="371">
        <v>57.262</v>
      </c>
      <c r="F105" s="372" t="s">
        <v>268</v>
      </c>
      <c r="G105" s="370"/>
      <c r="H105" s="373">
        <v>947.8825068981175</v>
      </c>
      <c r="I105" s="374" t="s">
        <v>269</v>
      </c>
      <c r="J105" s="375"/>
      <c r="K105" s="376" t="s">
        <v>270</v>
      </c>
      <c r="L105" s="373">
        <v>1056.5296357095456</v>
      </c>
      <c r="M105" s="372" t="s">
        <v>271</v>
      </c>
      <c r="N105" s="370"/>
      <c r="O105" s="370"/>
      <c r="P105" s="400">
        <v>0.9</v>
      </c>
      <c r="Q105" s="370"/>
      <c r="R105" s="548"/>
    </row>
  </sheetData>
  <sheetProtection/>
  <mergeCells count="4">
    <mergeCell ref="A1:Q1"/>
    <mergeCell ref="A2:Q2"/>
    <mergeCell ref="A58:R58"/>
    <mergeCell ref="A59:R5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5"/>
  <sheetViews>
    <sheetView zoomScale="25" zoomScaleNormal="25" zoomScalePageLayoutView="0" workbookViewId="0" topLeftCell="A1">
      <selection activeCell="A58" sqref="A58:R105"/>
    </sheetView>
  </sheetViews>
  <sheetFormatPr defaultColWidth="9.140625" defaultRowHeight="12.75"/>
  <cols>
    <col min="1" max="1" width="29.421875" style="0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1" width="9.8515625" style="0" bestFit="1" customWidth="1"/>
    <col min="12" max="12" width="9.28125" style="0" bestFit="1" customWidth="1"/>
    <col min="13" max="13" width="9.8515625" style="0" bestFit="1" customWidth="1"/>
  </cols>
  <sheetData>
    <row r="1" spans="1:18" ht="12.75">
      <c r="A1" s="568" t="s">
        <v>301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415"/>
    </row>
    <row r="2" spans="1:18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415"/>
    </row>
    <row r="3" spans="1:18" ht="12.75">
      <c r="A3" s="263" t="s">
        <v>302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298</v>
      </c>
      <c r="H5" s="266" t="s">
        <v>226</v>
      </c>
      <c r="I5" s="266" t="s">
        <v>10</v>
      </c>
      <c r="J5" s="266" t="s">
        <v>11</v>
      </c>
      <c r="K5" s="266" t="s">
        <v>12</v>
      </c>
      <c r="L5" s="266" t="s">
        <v>287</v>
      </c>
      <c r="M5" s="266" t="s">
        <v>14</v>
      </c>
      <c r="N5" s="266" t="s">
        <v>228</v>
      </c>
      <c r="O5" s="266" t="s">
        <v>16</v>
      </c>
      <c r="P5" s="266" t="s">
        <v>89</v>
      </c>
      <c r="Q5" s="267" t="s">
        <v>17</v>
      </c>
      <c r="R5" s="5"/>
    </row>
    <row r="6" spans="1:18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538" t="s">
        <v>299</v>
      </c>
      <c r="H6" s="270">
        <v>3000</v>
      </c>
      <c r="I6" s="270">
        <v>2300</v>
      </c>
      <c r="J6" s="270"/>
      <c r="K6" s="270">
        <v>9100</v>
      </c>
      <c r="L6" s="270">
        <v>4200</v>
      </c>
      <c r="M6" s="270">
        <v>860</v>
      </c>
      <c r="N6" s="270">
        <v>8600</v>
      </c>
      <c r="O6" s="270">
        <v>860</v>
      </c>
      <c r="P6" s="270">
        <v>10000</v>
      </c>
      <c r="Q6" s="271">
        <v>10000</v>
      </c>
      <c r="R6" s="5"/>
    </row>
    <row r="7" spans="1:18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231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  <c r="R7" s="5"/>
    </row>
    <row r="8" spans="1:18" ht="13.5" thickTop="1">
      <c r="A8" s="268" t="s">
        <v>234</v>
      </c>
      <c r="B8" s="276">
        <v>2830</v>
      </c>
      <c r="C8" s="277">
        <v>48388</v>
      </c>
      <c r="D8" s="277">
        <v>213</v>
      </c>
      <c r="E8" s="277"/>
      <c r="F8" s="277"/>
      <c r="G8" s="277"/>
      <c r="H8" s="277">
        <v>18070</v>
      </c>
      <c r="I8" s="277">
        <v>7772</v>
      </c>
      <c r="J8" s="277">
        <v>4280.95</v>
      </c>
      <c r="K8" s="277">
        <v>198</v>
      </c>
      <c r="L8" s="277"/>
      <c r="M8" s="277">
        <v>26568</v>
      </c>
      <c r="N8" s="277">
        <v>70</v>
      </c>
      <c r="O8" s="277"/>
      <c r="P8" s="277">
        <v>388</v>
      </c>
      <c r="Q8" s="278">
        <v>60</v>
      </c>
      <c r="R8" s="5"/>
    </row>
    <row r="9" spans="1:18" ht="12.75">
      <c r="A9" s="286" t="s">
        <v>235</v>
      </c>
      <c r="B9" s="279">
        <v>5414</v>
      </c>
      <c r="C9" s="280">
        <v>14</v>
      </c>
      <c r="D9" s="280"/>
      <c r="E9" s="280">
        <v>93</v>
      </c>
      <c r="F9" s="280"/>
      <c r="G9" s="280">
        <v>658</v>
      </c>
      <c r="H9" s="280"/>
      <c r="I9" s="280"/>
      <c r="J9" s="280">
        <v>21767.192195</v>
      </c>
      <c r="K9" s="280">
        <v>4437</v>
      </c>
      <c r="L9" s="280"/>
      <c r="M9" s="280"/>
      <c r="N9" s="280"/>
      <c r="O9" s="280">
        <v>189</v>
      </c>
      <c r="P9" s="280"/>
      <c r="Q9" s="281"/>
      <c r="R9" s="5"/>
    </row>
    <row r="10" spans="1:18" ht="12.75">
      <c r="A10" s="286" t="s">
        <v>236</v>
      </c>
      <c r="B10" s="279">
        <v>0</v>
      </c>
      <c r="C10" s="280" t="s">
        <v>237</v>
      </c>
      <c r="D10" s="280"/>
      <c r="E10" s="280"/>
      <c r="F10" s="280"/>
      <c r="G10" s="280"/>
      <c r="H10" s="280"/>
      <c r="I10" s="280"/>
      <c r="J10" s="280">
        <v>2052.993</v>
      </c>
      <c r="K10" s="280"/>
      <c r="L10" s="280"/>
      <c r="M10" s="280"/>
      <c r="N10" s="280"/>
      <c r="O10" s="280">
        <v>314</v>
      </c>
      <c r="P10" s="280"/>
      <c r="Q10" s="281"/>
      <c r="R10" s="5"/>
    </row>
    <row r="11" spans="1:18" ht="12.75">
      <c r="A11" s="286" t="s">
        <v>238</v>
      </c>
      <c r="B11" s="279">
        <v>0</v>
      </c>
      <c r="C11" s="280" t="s">
        <v>237</v>
      </c>
      <c r="D11" s="280"/>
      <c r="E11" s="280"/>
      <c r="F11" s="280"/>
      <c r="G11" s="280"/>
      <c r="H11" s="280"/>
      <c r="I11" s="280"/>
      <c r="J11" s="280">
        <v>376.252</v>
      </c>
      <c r="K11" s="280"/>
      <c r="L11" s="280"/>
      <c r="M11" s="280"/>
      <c r="N11" s="280"/>
      <c r="O11" s="280"/>
      <c r="P11" s="280"/>
      <c r="Q11" s="281"/>
      <c r="R11" s="5"/>
    </row>
    <row r="12" spans="1:18" ht="12.75">
      <c r="A12" s="286" t="s">
        <v>239</v>
      </c>
      <c r="B12" s="279">
        <v>597</v>
      </c>
      <c r="C12" s="280">
        <v>2257</v>
      </c>
      <c r="D12" s="280">
        <v>-16</v>
      </c>
      <c r="E12" s="280">
        <v>49</v>
      </c>
      <c r="F12" s="280">
        <v>-1</v>
      </c>
      <c r="G12" s="280">
        <v>-51</v>
      </c>
      <c r="H12" s="280"/>
      <c r="I12" s="280"/>
      <c r="J12" s="280">
        <v>50.153</v>
      </c>
      <c r="K12" s="280">
        <v>-23</v>
      </c>
      <c r="L12" s="280"/>
      <c r="M12" s="280"/>
      <c r="N12" s="280"/>
      <c r="O12" s="280"/>
      <c r="P12" s="280"/>
      <c r="Q12" s="281"/>
      <c r="R12" s="5"/>
    </row>
    <row r="13" spans="1:18" ht="12.75">
      <c r="A13" s="286" t="s">
        <v>240</v>
      </c>
      <c r="B13" s="279">
        <v>0</v>
      </c>
      <c r="C13" s="280" t="s">
        <v>237</v>
      </c>
      <c r="D13" s="280"/>
      <c r="E13" s="280"/>
      <c r="F13" s="280"/>
      <c r="G13" s="280"/>
      <c r="H13" s="280"/>
      <c r="I13" s="280"/>
      <c r="J13" s="280">
        <v>-82.468</v>
      </c>
      <c r="K13" s="280"/>
      <c r="L13" s="280"/>
      <c r="M13" s="280"/>
      <c r="N13" s="280"/>
      <c r="O13" s="280"/>
      <c r="P13" s="280"/>
      <c r="Q13" s="281"/>
      <c r="R13" s="5"/>
    </row>
    <row r="14" spans="1:18" ht="12.75">
      <c r="A14" s="381" t="s">
        <v>41</v>
      </c>
      <c r="B14" s="283">
        <v>8841</v>
      </c>
      <c r="C14" s="284">
        <v>50659</v>
      </c>
      <c r="D14" s="284">
        <v>197</v>
      </c>
      <c r="E14" s="284">
        <v>142</v>
      </c>
      <c r="F14" s="284">
        <v>-1</v>
      </c>
      <c r="G14" s="284">
        <v>607</v>
      </c>
      <c r="H14" s="284">
        <v>18070</v>
      </c>
      <c r="I14" s="284">
        <v>7772</v>
      </c>
      <c r="J14" s="284">
        <v>23586.582195</v>
      </c>
      <c r="K14" s="284">
        <v>4612</v>
      </c>
      <c r="L14" s="284"/>
      <c r="M14" s="284">
        <v>26568</v>
      </c>
      <c r="N14" s="284">
        <v>70</v>
      </c>
      <c r="O14" s="284">
        <v>-125</v>
      </c>
      <c r="P14" s="284">
        <v>388</v>
      </c>
      <c r="Q14" s="285">
        <v>60</v>
      </c>
      <c r="R14" s="5"/>
    </row>
    <row r="15" spans="1:18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73.409</v>
      </c>
      <c r="K15" s="280"/>
      <c r="L15" s="280"/>
      <c r="M15" s="280"/>
      <c r="N15" s="280"/>
      <c r="O15" s="280"/>
      <c r="P15" s="280"/>
      <c r="Q15" s="281"/>
      <c r="R15" s="5"/>
    </row>
    <row r="16" spans="1:18" ht="14.25" thickBot="1" thickTop="1">
      <c r="A16" s="287" t="s">
        <v>43</v>
      </c>
      <c r="B16" s="288">
        <v>8841</v>
      </c>
      <c r="C16" s="289">
        <v>50659</v>
      </c>
      <c r="D16" s="289">
        <v>197</v>
      </c>
      <c r="E16" s="289">
        <v>142</v>
      </c>
      <c r="F16" s="289">
        <v>-1</v>
      </c>
      <c r="G16" s="289">
        <v>607</v>
      </c>
      <c r="H16" s="289">
        <v>18070</v>
      </c>
      <c r="I16" s="289">
        <v>7772</v>
      </c>
      <c r="J16" s="289">
        <v>23659.991195</v>
      </c>
      <c r="K16" s="289">
        <v>4612</v>
      </c>
      <c r="L16" s="289"/>
      <c r="M16" s="289">
        <v>26568</v>
      </c>
      <c r="N16" s="289">
        <v>70</v>
      </c>
      <c r="O16" s="289">
        <v>-125</v>
      </c>
      <c r="P16" s="289">
        <v>388</v>
      </c>
      <c r="Q16" s="290">
        <v>60</v>
      </c>
      <c r="R16" s="5"/>
    </row>
    <row r="17" spans="1:18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1"/>
    </row>
    <row r="18" spans="1:18" ht="13.5" thickTop="1">
      <c r="A18" s="293" t="s">
        <v>44</v>
      </c>
      <c r="B18" s="294">
        <v>-5701</v>
      </c>
      <c r="C18" s="295">
        <v>-35547</v>
      </c>
      <c r="D18" s="295">
        <v>-3</v>
      </c>
      <c r="E18" s="295">
        <v>3117</v>
      </c>
      <c r="F18" s="295">
        <v>25</v>
      </c>
      <c r="G18" s="295">
        <v>0</v>
      </c>
      <c r="H18" s="295" t="s">
        <v>237</v>
      </c>
      <c r="I18" s="295" t="s">
        <v>237</v>
      </c>
      <c r="J18" s="295">
        <v>-3562.2651949999995</v>
      </c>
      <c r="K18" s="295">
        <v>-2603</v>
      </c>
      <c r="L18" s="295">
        <v>39</v>
      </c>
      <c r="M18" s="295">
        <v>-26568</v>
      </c>
      <c r="N18" s="295">
        <v>-70</v>
      </c>
      <c r="O18" s="295">
        <v>52589</v>
      </c>
      <c r="P18" s="295" t="s">
        <v>237</v>
      </c>
      <c r="Q18" s="296" t="s">
        <v>237</v>
      </c>
      <c r="R18" s="5"/>
    </row>
    <row r="19" spans="1:18" ht="12.75">
      <c r="A19" s="286" t="s">
        <v>241</v>
      </c>
      <c r="B19" s="279">
        <v>-1339</v>
      </c>
      <c r="C19" s="280">
        <v>-35318</v>
      </c>
      <c r="D19" s="280"/>
      <c r="E19" s="280"/>
      <c r="F19" s="280"/>
      <c r="G19" s="280"/>
      <c r="H19" s="280"/>
      <c r="I19" s="280"/>
      <c r="J19" s="280">
        <v>-1538.685</v>
      </c>
      <c r="K19" s="280">
        <v>-2603</v>
      </c>
      <c r="L19" s="280"/>
      <c r="M19" s="280">
        <v>-26568</v>
      </c>
      <c r="N19" s="280">
        <v>-70</v>
      </c>
      <c r="O19" s="280">
        <v>67342</v>
      </c>
      <c r="P19" s="280"/>
      <c r="Q19" s="281"/>
      <c r="R19" s="5"/>
    </row>
    <row r="20" spans="1:18" ht="12.75">
      <c r="A20" s="286" t="s">
        <v>289</v>
      </c>
      <c r="B20" s="279">
        <v>-81</v>
      </c>
      <c r="C20" s="280" t="s">
        <v>237</v>
      </c>
      <c r="D20" s="280"/>
      <c r="E20" s="280">
        <v>45</v>
      </c>
      <c r="F20" s="280"/>
      <c r="G20" s="280"/>
      <c r="H20" s="280"/>
      <c r="I20" s="280"/>
      <c r="J20" s="280">
        <v>0</v>
      </c>
      <c r="K20" s="280"/>
      <c r="L20" s="280">
        <v>39</v>
      </c>
      <c r="M20" s="280"/>
      <c r="N20" s="280"/>
      <c r="O20" s="280"/>
      <c r="P20" s="280"/>
      <c r="Q20" s="281"/>
      <c r="R20" s="5"/>
    </row>
    <row r="21" spans="1:18" ht="12.75">
      <c r="A21" s="286" t="s">
        <v>242</v>
      </c>
      <c r="B21" s="279">
        <v>-4177</v>
      </c>
      <c r="C21" s="280" t="s">
        <v>237</v>
      </c>
      <c r="D21" s="280"/>
      <c r="E21" s="280">
        <v>3204</v>
      </c>
      <c r="F21" s="280"/>
      <c r="G21" s="280"/>
      <c r="H21" s="280"/>
      <c r="I21" s="280"/>
      <c r="J21" s="280">
        <v>0</v>
      </c>
      <c r="K21" s="280"/>
      <c r="L21" s="280"/>
      <c r="M21" s="280"/>
      <c r="N21" s="280"/>
      <c r="O21" s="280"/>
      <c r="P21" s="280"/>
      <c r="Q21" s="281"/>
      <c r="R21" s="5"/>
    </row>
    <row r="22" spans="1:18" ht="12.75">
      <c r="A22" s="286" t="s">
        <v>6</v>
      </c>
      <c r="B22" s="279">
        <v>0</v>
      </c>
      <c r="C22" s="280">
        <v>-30</v>
      </c>
      <c r="D22" s="280"/>
      <c r="E22" s="280">
        <v>-6</v>
      </c>
      <c r="F22" s="280">
        <v>25</v>
      </c>
      <c r="G22" s="280"/>
      <c r="H22" s="280"/>
      <c r="I22" s="280"/>
      <c r="J22" s="280">
        <v>-1.73</v>
      </c>
      <c r="K22" s="280"/>
      <c r="L22" s="280"/>
      <c r="M22" s="280"/>
      <c r="N22" s="280"/>
      <c r="O22" s="280"/>
      <c r="P22" s="280"/>
      <c r="Q22" s="281"/>
      <c r="R22" s="5"/>
    </row>
    <row r="23" spans="1:18" ht="12.75">
      <c r="A23" s="286" t="s">
        <v>243</v>
      </c>
      <c r="B23" s="279">
        <v>0</v>
      </c>
      <c r="C23" s="280" t="s">
        <v>244</v>
      </c>
      <c r="D23" s="280"/>
      <c r="E23" s="280"/>
      <c r="F23" s="280"/>
      <c r="G23" s="280"/>
      <c r="H23" s="280"/>
      <c r="I23" s="280"/>
      <c r="J23" s="280">
        <v>-1217.442</v>
      </c>
      <c r="K23" s="280"/>
      <c r="L23" s="280"/>
      <c r="M23" s="280"/>
      <c r="N23" s="280"/>
      <c r="O23" s="280">
        <v>-1521</v>
      </c>
      <c r="P23" s="280"/>
      <c r="Q23" s="281"/>
      <c r="R23" s="5"/>
    </row>
    <row r="24" spans="1:18" ht="13.5" thickBot="1">
      <c r="A24" s="286" t="s">
        <v>50</v>
      </c>
      <c r="B24" s="279">
        <v>-104</v>
      </c>
      <c r="C24" s="280">
        <v>-199</v>
      </c>
      <c r="D24" s="280">
        <v>-3</v>
      </c>
      <c r="E24" s="280">
        <v>-126</v>
      </c>
      <c r="F24" s="280"/>
      <c r="G24" s="280"/>
      <c r="H24" s="280"/>
      <c r="I24" s="280"/>
      <c r="J24" s="280">
        <v>-804.4081949999994</v>
      </c>
      <c r="K24" s="280">
        <v>0</v>
      </c>
      <c r="L24" s="280"/>
      <c r="M24" s="280"/>
      <c r="N24" s="280"/>
      <c r="O24" s="280">
        <v>-13232</v>
      </c>
      <c r="P24" s="280"/>
      <c r="Q24" s="281"/>
      <c r="R24" s="5"/>
    </row>
    <row r="25" spans="1:18" ht="14.25" thickBot="1" thickTop="1">
      <c r="A25" s="287" t="s">
        <v>245</v>
      </c>
      <c r="B25" s="288">
        <v>3140</v>
      </c>
      <c r="C25" s="289">
        <v>15112</v>
      </c>
      <c r="D25" s="289">
        <v>194</v>
      </c>
      <c r="E25" s="289">
        <v>3259</v>
      </c>
      <c r="F25" s="289">
        <v>24</v>
      </c>
      <c r="G25" s="289">
        <v>607</v>
      </c>
      <c r="H25" s="289">
        <v>18070</v>
      </c>
      <c r="I25" s="289">
        <v>7772</v>
      </c>
      <c r="J25" s="289">
        <v>20097.726</v>
      </c>
      <c r="K25" s="289">
        <v>2009</v>
      </c>
      <c r="L25" s="289">
        <v>39</v>
      </c>
      <c r="M25" s="289" t="s">
        <v>237</v>
      </c>
      <c r="N25" s="289" t="s">
        <v>237</v>
      </c>
      <c r="O25" s="289">
        <v>52464</v>
      </c>
      <c r="P25" s="289">
        <v>388</v>
      </c>
      <c r="Q25" s="289">
        <v>60</v>
      </c>
      <c r="R25" s="5"/>
    </row>
    <row r="26" spans="1:18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</row>
    <row r="27" spans="1:18" ht="14.25" thickBot="1" thickTop="1">
      <c r="A27" s="287" t="s">
        <v>52</v>
      </c>
      <c r="B27" s="288">
        <v>3140</v>
      </c>
      <c r="C27" s="288">
        <v>15112</v>
      </c>
      <c r="D27" s="289">
        <v>194</v>
      </c>
      <c r="E27" s="289">
        <v>3259</v>
      </c>
      <c r="F27" s="289">
        <v>24</v>
      </c>
      <c r="G27" s="289">
        <v>607</v>
      </c>
      <c r="H27" s="289">
        <v>18070</v>
      </c>
      <c r="I27" s="289">
        <v>7772</v>
      </c>
      <c r="J27" s="289">
        <v>20097.726</v>
      </c>
      <c r="K27" s="289">
        <v>2009</v>
      </c>
      <c r="L27" s="289">
        <v>39</v>
      </c>
      <c r="M27" s="289" t="s">
        <v>237</v>
      </c>
      <c r="N27" s="289" t="s">
        <v>237</v>
      </c>
      <c r="O27" s="289">
        <v>52464</v>
      </c>
      <c r="P27" s="289">
        <v>388</v>
      </c>
      <c r="Q27" s="290">
        <v>60</v>
      </c>
      <c r="R27" s="5"/>
    </row>
    <row r="28" spans="1:18" ht="13.5" thickTop="1">
      <c r="A28" s="299" t="s">
        <v>53</v>
      </c>
      <c r="B28" s="301">
        <v>1630</v>
      </c>
      <c r="C28" s="301">
        <v>7382</v>
      </c>
      <c r="D28" s="301">
        <v>23</v>
      </c>
      <c r="E28" s="301">
        <v>3051</v>
      </c>
      <c r="F28" s="301">
        <v>0</v>
      </c>
      <c r="G28" s="301">
        <v>607</v>
      </c>
      <c r="H28" s="301" t="s">
        <v>237</v>
      </c>
      <c r="I28" s="301" t="s">
        <v>237</v>
      </c>
      <c r="J28" s="301">
        <v>5456.244999999999</v>
      </c>
      <c r="K28" s="301">
        <v>1637</v>
      </c>
      <c r="L28" s="301"/>
      <c r="M28" s="301" t="s">
        <v>237</v>
      </c>
      <c r="N28" s="301" t="s">
        <v>237</v>
      </c>
      <c r="O28" s="301">
        <v>30015</v>
      </c>
      <c r="P28" s="301">
        <v>0</v>
      </c>
      <c r="Q28" s="379">
        <v>17</v>
      </c>
      <c r="R28" s="5"/>
    </row>
    <row r="29" spans="1:18" ht="12.75">
      <c r="A29" s="286" t="s">
        <v>246</v>
      </c>
      <c r="B29" s="279" t="s">
        <v>237</v>
      </c>
      <c r="C29" s="280" t="s">
        <v>237</v>
      </c>
      <c r="D29" s="280"/>
      <c r="E29" s="280">
        <v>2738</v>
      </c>
      <c r="F29" s="280"/>
      <c r="G29" s="280"/>
      <c r="H29" s="280"/>
      <c r="I29" s="280"/>
      <c r="J29" s="280">
        <v>680.3</v>
      </c>
      <c r="K29" s="280">
        <v>65</v>
      </c>
      <c r="L29" s="280"/>
      <c r="M29" s="280"/>
      <c r="N29" s="280"/>
      <c r="O29" s="280">
        <v>5982</v>
      </c>
      <c r="P29" s="280"/>
      <c r="Q29" s="281"/>
      <c r="R29" s="5"/>
    </row>
    <row r="30" spans="1:18" ht="12.75">
      <c r="A30" s="286" t="s">
        <v>55</v>
      </c>
      <c r="B30" s="279">
        <v>0</v>
      </c>
      <c r="C30" s="280">
        <v>35</v>
      </c>
      <c r="D30" s="280"/>
      <c r="E30" s="280">
        <v>0</v>
      </c>
      <c r="F30" s="280"/>
      <c r="G30" s="280"/>
      <c r="H30" s="280"/>
      <c r="I30" s="280"/>
      <c r="J30" s="280">
        <v>692.752</v>
      </c>
      <c r="K30" s="280">
        <v>200</v>
      </c>
      <c r="L30" s="280"/>
      <c r="M30" s="280"/>
      <c r="N30" s="280"/>
      <c r="O30" s="280">
        <v>3500</v>
      </c>
      <c r="P30" s="280"/>
      <c r="Q30" s="281"/>
      <c r="R30" s="5"/>
    </row>
    <row r="31" spans="1:18" ht="12.75">
      <c r="A31" s="286" t="s">
        <v>56</v>
      </c>
      <c r="B31" s="279">
        <v>0</v>
      </c>
      <c r="C31" s="280" t="s">
        <v>237</v>
      </c>
      <c r="D31" s="280"/>
      <c r="E31" s="280"/>
      <c r="F31" s="280"/>
      <c r="G31" s="280"/>
      <c r="H31" s="280"/>
      <c r="I31" s="280"/>
      <c r="J31" s="280">
        <v>1285.531</v>
      </c>
      <c r="K31" s="280"/>
      <c r="L31" s="280"/>
      <c r="M31" s="280"/>
      <c r="N31" s="280"/>
      <c r="O31" s="280"/>
      <c r="P31" s="280"/>
      <c r="Q31" s="281"/>
      <c r="R31" s="5"/>
    </row>
    <row r="32" spans="1:18" ht="12.75">
      <c r="A32" s="286" t="s">
        <v>57</v>
      </c>
      <c r="B32" s="279">
        <v>0</v>
      </c>
      <c r="C32" s="280">
        <v>283</v>
      </c>
      <c r="D32" s="280"/>
      <c r="E32" s="280"/>
      <c r="F32" s="280"/>
      <c r="G32" s="280"/>
      <c r="H32" s="280"/>
      <c r="I32" s="280"/>
      <c r="J32" s="280">
        <v>218.979</v>
      </c>
      <c r="K32" s="280">
        <v>641</v>
      </c>
      <c r="L32" s="280"/>
      <c r="M32" s="280"/>
      <c r="N32" s="280"/>
      <c r="O32" s="280">
        <v>411</v>
      </c>
      <c r="P32" s="280"/>
      <c r="Q32" s="281"/>
      <c r="R32" s="5"/>
    </row>
    <row r="33" spans="1:18" ht="12.75">
      <c r="A33" s="286" t="s">
        <v>58</v>
      </c>
      <c r="B33" s="279">
        <v>1329</v>
      </c>
      <c r="C33" s="280">
        <v>1108</v>
      </c>
      <c r="D33" s="280"/>
      <c r="E33" s="280"/>
      <c r="F33" s="280"/>
      <c r="G33" s="280">
        <v>607</v>
      </c>
      <c r="H33" s="280"/>
      <c r="I33" s="280"/>
      <c r="J33" s="280">
        <v>151.017</v>
      </c>
      <c r="K33" s="280">
        <v>205</v>
      </c>
      <c r="L33" s="280"/>
      <c r="M33" s="280"/>
      <c r="N33" s="280"/>
      <c r="O33" s="280">
        <v>4733</v>
      </c>
      <c r="P33" s="280"/>
      <c r="Q33" s="281"/>
      <c r="R33" s="5"/>
    </row>
    <row r="34" spans="1:18" ht="12.75">
      <c r="A34" s="286" t="s">
        <v>59</v>
      </c>
      <c r="B34" s="279">
        <v>1</v>
      </c>
      <c r="C34" s="280">
        <v>1220</v>
      </c>
      <c r="D34" s="280"/>
      <c r="E34" s="280">
        <v>59</v>
      </c>
      <c r="F34" s="280"/>
      <c r="G34" s="280"/>
      <c r="H34" s="280"/>
      <c r="I34" s="280"/>
      <c r="J34" s="280">
        <v>120</v>
      </c>
      <c r="K34" s="280">
        <v>8</v>
      </c>
      <c r="L34" s="280"/>
      <c r="M34" s="280"/>
      <c r="N34" s="280"/>
      <c r="O34" s="280">
        <v>400</v>
      </c>
      <c r="P34" s="280"/>
      <c r="Q34" s="281"/>
      <c r="R34" s="5"/>
    </row>
    <row r="35" spans="1:18" ht="12.75">
      <c r="A35" s="286" t="s">
        <v>60</v>
      </c>
      <c r="B35" s="279">
        <v>3</v>
      </c>
      <c r="C35" s="280">
        <v>66</v>
      </c>
      <c r="D35" s="280"/>
      <c r="E35" s="280">
        <v>37</v>
      </c>
      <c r="F35" s="280"/>
      <c r="G35" s="280"/>
      <c r="H35" s="280"/>
      <c r="I35" s="280"/>
      <c r="J35" s="280">
        <v>272</v>
      </c>
      <c r="K35" s="280"/>
      <c r="L35" s="280"/>
      <c r="M35" s="280"/>
      <c r="N35" s="280"/>
      <c r="O35" s="280">
        <v>2631</v>
      </c>
      <c r="P35" s="280"/>
      <c r="Q35" s="281"/>
      <c r="R35" s="5"/>
    </row>
    <row r="36" spans="1:18" ht="12.75">
      <c r="A36" s="286" t="s">
        <v>61</v>
      </c>
      <c r="B36" s="279">
        <v>297</v>
      </c>
      <c r="C36" s="280">
        <v>4670</v>
      </c>
      <c r="D36" s="280">
        <v>23</v>
      </c>
      <c r="E36" s="280">
        <v>217</v>
      </c>
      <c r="F36" s="280"/>
      <c r="G36" s="280"/>
      <c r="H36" s="280"/>
      <c r="I36" s="280"/>
      <c r="J36" s="280">
        <v>2035.666</v>
      </c>
      <c r="K36" s="280">
        <v>518</v>
      </c>
      <c r="L36" s="280"/>
      <c r="M36" s="280"/>
      <c r="N36" s="280"/>
      <c r="O36" s="280">
        <v>12358</v>
      </c>
      <c r="P36" s="280" t="s">
        <v>237</v>
      </c>
      <c r="Q36" s="281">
        <v>17</v>
      </c>
      <c r="R36" s="5"/>
    </row>
    <row r="37" spans="1:18" ht="12.75">
      <c r="A37" s="282" t="s">
        <v>62</v>
      </c>
      <c r="B37" s="303">
        <v>15</v>
      </c>
      <c r="C37" s="304">
        <v>2</v>
      </c>
      <c r="D37" s="304">
        <v>0</v>
      </c>
      <c r="E37" s="304">
        <v>0</v>
      </c>
      <c r="F37" s="304" t="s">
        <v>237</v>
      </c>
      <c r="G37" s="304">
        <v>0</v>
      </c>
      <c r="H37" s="304" t="s">
        <v>237</v>
      </c>
      <c r="I37" s="304" t="s">
        <v>237</v>
      </c>
      <c r="J37" s="304">
        <v>8109.797</v>
      </c>
      <c r="K37" s="304"/>
      <c r="L37" s="304"/>
      <c r="M37" s="304" t="s">
        <v>237</v>
      </c>
      <c r="N37" s="304" t="s">
        <v>237</v>
      </c>
      <c r="O37" s="304">
        <v>438</v>
      </c>
      <c r="P37" s="304" t="s">
        <v>237</v>
      </c>
      <c r="Q37" s="305" t="s">
        <v>237</v>
      </c>
      <c r="R37" s="5"/>
    </row>
    <row r="38" spans="1:18" ht="12.75">
      <c r="A38" s="286" t="s">
        <v>247</v>
      </c>
      <c r="B38" s="279">
        <v>15</v>
      </c>
      <c r="C38" s="553">
        <v>2</v>
      </c>
      <c r="D38" s="280"/>
      <c r="E38" s="280"/>
      <c r="F38" s="280"/>
      <c r="G38" s="280"/>
      <c r="H38" s="280"/>
      <c r="I38" s="280"/>
      <c r="J38" s="280">
        <v>186</v>
      </c>
      <c r="K38" s="280" t="s">
        <v>237</v>
      </c>
      <c r="L38" s="280"/>
      <c r="M38" s="280"/>
      <c r="N38" s="280"/>
      <c r="O38" s="280">
        <v>438</v>
      </c>
      <c r="P38" s="280"/>
      <c r="Q38" s="281"/>
      <c r="R38" s="5"/>
    </row>
    <row r="39" spans="1:18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200</v>
      </c>
      <c r="K39" s="280"/>
      <c r="L39" s="280"/>
      <c r="M39" s="280"/>
      <c r="N39" s="280"/>
      <c r="O39" s="280"/>
      <c r="P39" s="280"/>
      <c r="Q39" s="281"/>
      <c r="R39" s="5"/>
    </row>
    <row r="40" spans="1:18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/>
      <c r="J40" s="280">
        <v>350.945</v>
      </c>
      <c r="K40" s="280"/>
      <c r="L40" s="280"/>
      <c r="M40" s="280"/>
      <c r="N40" s="280"/>
      <c r="O40" s="280"/>
      <c r="P40" s="280"/>
      <c r="Q40" s="281"/>
      <c r="R40" s="5"/>
    </row>
    <row r="41" spans="1:18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/>
      <c r="J41" s="280">
        <v>7372.852</v>
      </c>
      <c r="K41" s="280"/>
      <c r="L41" s="280"/>
      <c r="M41" s="280"/>
      <c r="N41" s="280"/>
      <c r="O41" s="280"/>
      <c r="P41" s="280"/>
      <c r="Q41" s="281"/>
      <c r="R41" s="5"/>
    </row>
    <row r="42" spans="1:18" ht="12.75">
      <c r="A42" s="306" t="s">
        <v>63</v>
      </c>
      <c r="B42" s="307">
        <v>1495</v>
      </c>
      <c r="C42" s="308">
        <v>7728</v>
      </c>
      <c r="D42" s="308">
        <v>171</v>
      </c>
      <c r="E42" s="308">
        <v>208</v>
      </c>
      <c r="F42" s="308">
        <v>24</v>
      </c>
      <c r="G42" s="308"/>
      <c r="H42" s="308">
        <v>18070</v>
      </c>
      <c r="I42" s="308">
        <v>7772</v>
      </c>
      <c r="J42" s="304">
        <v>5021.4259999999995</v>
      </c>
      <c r="K42" s="308">
        <v>372</v>
      </c>
      <c r="L42" s="308">
        <v>39</v>
      </c>
      <c r="M42" s="308"/>
      <c r="N42" s="308"/>
      <c r="O42" s="308">
        <v>22011</v>
      </c>
      <c r="P42" s="308">
        <v>388</v>
      </c>
      <c r="Q42" s="380">
        <v>43</v>
      </c>
      <c r="R42" s="5"/>
    </row>
    <row r="43" spans="1:18" ht="12.75">
      <c r="A43" s="282" t="s">
        <v>64</v>
      </c>
      <c r="B43" s="303">
        <v>1495</v>
      </c>
      <c r="C43" s="304">
        <v>7728</v>
      </c>
      <c r="D43" s="304">
        <v>171</v>
      </c>
      <c r="E43" s="304">
        <v>208</v>
      </c>
      <c r="F43" s="304">
        <v>24</v>
      </c>
      <c r="G43" s="304"/>
      <c r="H43" s="304">
        <v>18070</v>
      </c>
      <c r="I43" s="304">
        <v>7772</v>
      </c>
      <c r="J43" s="304">
        <v>3166.426</v>
      </c>
      <c r="K43" s="304">
        <v>372</v>
      </c>
      <c r="L43" s="304">
        <v>39</v>
      </c>
      <c r="M43" s="304"/>
      <c r="N43" s="304"/>
      <c r="O43" s="304">
        <v>21152</v>
      </c>
      <c r="P43" s="304">
        <v>388</v>
      </c>
      <c r="Q43" s="305">
        <v>43</v>
      </c>
      <c r="R43" s="263"/>
    </row>
    <row r="44" spans="1:18" ht="12.75">
      <c r="A44" s="282" t="s">
        <v>65</v>
      </c>
      <c r="B44" s="303" t="s">
        <v>237</v>
      </c>
      <c r="C44" s="277" t="s">
        <v>237</v>
      </c>
      <c r="D44" s="304"/>
      <c r="E44" s="304">
        <v>0</v>
      </c>
      <c r="F44" s="304"/>
      <c r="G44" s="304"/>
      <c r="H44" s="304"/>
      <c r="I44" s="304"/>
      <c r="J44" s="304">
        <v>1855</v>
      </c>
      <c r="K44" s="304"/>
      <c r="L44" s="304"/>
      <c r="M44" s="304"/>
      <c r="N44" s="304"/>
      <c r="O44" s="304">
        <v>859</v>
      </c>
      <c r="P44" s="304"/>
      <c r="Q44" s="305"/>
      <c r="R44" s="263"/>
    </row>
    <row r="45" spans="1:18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304"/>
      <c r="J45" s="277">
        <v>1510.258</v>
      </c>
      <c r="K45" s="304"/>
      <c r="L45" s="304"/>
      <c r="M45" s="304"/>
      <c r="N45" s="304"/>
      <c r="O45" s="304"/>
      <c r="P45" s="304"/>
      <c r="Q45" s="305"/>
      <c r="R45" s="263"/>
    </row>
    <row r="46" spans="1:18" ht="13.5" thickTop="1">
      <c r="A46" s="310" t="s">
        <v>251</v>
      </c>
      <c r="B46" s="311">
        <v>1814.6</v>
      </c>
      <c r="C46" s="312">
        <v>22756.2</v>
      </c>
      <c r="D46" s="312"/>
      <c r="E46" s="312"/>
      <c r="F46" s="312"/>
      <c r="G46" s="312"/>
      <c r="H46" s="312"/>
      <c r="I46" s="312">
        <v>47.1</v>
      </c>
      <c r="J46" s="312">
        <v>5273</v>
      </c>
      <c r="K46" s="312">
        <v>10813.7</v>
      </c>
      <c r="L46" s="312"/>
      <c r="M46" s="312">
        <v>26568</v>
      </c>
      <c r="N46" s="312">
        <v>69.6</v>
      </c>
      <c r="O46" s="312">
        <v>67342.2</v>
      </c>
      <c r="P46" s="312"/>
      <c r="Q46" s="554" t="s">
        <v>237</v>
      </c>
      <c r="R46" s="263"/>
    </row>
    <row r="47" spans="1:18" ht="13.5" thickBot="1">
      <c r="A47" s="272" t="s">
        <v>252</v>
      </c>
      <c r="B47" s="315">
        <v>352.6</v>
      </c>
      <c r="C47" s="316">
        <v>5451</v>
      </c>
      <c r="D47" s="316"/>
      <c r="E47" s="316"/>
      <c r="F47" s="316"/>
      <c r="G47" s="316"/>
      <c r="H47" s="316"/>
      <c r="I47" s="316">
        <v>13.8</v>
      </c>
      <c r="J47" s="316">
        <v>1876.5</v>
      </c>
      <c r="K47" s="316">
        <v>2626</v>
      </c>
      <c r="L47" s="316"/>
      <c r="M47" s="316">
        <v>8378.7</v>
      </c>
      <c r="N47" s="316">
        <v>17.5</v>
      </c>
      <c r="O47" s="316">
        <v>18716.1</v>
      </c>
      <c r="P47" s="317"/>
      <c r="Q47" s="318" t="s">
        <v>237</v>
      </c>
      <c r="R47" s="5"/>
    </row>
    <row r="48" spans="1:18" ht="13.5" thickTop="1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.7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.7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1:18" ht="12.7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</row>
    <row r="52" spans="1:18" ht="12.7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</row>
    <row r="53" spans="1:18" ht="12.75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</row>
    <row r="54" spans="1:18" ht="12.75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</row>
    <row r="57" spans="8:9" ht="12.75">
      <c r="H57" s="540"/>
      <c r="I57" s="540"/>
    </row>
    <row r="58" spans="1:18" ht="12.75">
      <c r="A58" s="570" t="str">
        <f>A1</f>
        <v>1992 YILI GENEL ENERJİ DENGESİ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</row>
    <row r="59" spans="1:18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</row>
    <row r="60" spans="1:18" ht="12.75">
      <c r="A60" s="263" t="str">
        <f>A3</f>
        <v>Tarih:25/02/2003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thickTop="1">
      <c r="A62" s="321"/>
      <c r="B62" s="322"/>
      <c r="C62" s="322"/>
      <c r="D62" s="322"/>
      <c r="E62" s="322" t="s">
        <v>70</v>
      </c>
      <c r="F62" s="322"/>
      <c r="G62" s="322"/>
      <c r="H62" s="322" t="s">
        <v>253</v>
      </c>
      <c r="I62" s="322" t="s">
        <v>254</v>
      </c>
      <c r="J62" s="322" t="s">
        <v>237</v>
      </c>
      <c r="K62" s="322"/>
      <c r="L62" s="322" t="s">
        <v>296</v>
      </c>
      <c r="M62" s="322"/>
      <c r="N62" s="322" t="s">
        <v>255</v>
      </c>
      <c r="O62" s="322"/>
      <c r="P62" s="322" t="s">
        <v>255</v>
      </c>
      <c r="Q62" s="322"/>
      <c r="R62" s="323"/>
    </row>
    <row r="63" spans="1:18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298</v>
      </c>
      <c r="G63" s="325" t="s">
        <v>226</v>
      </c>
      <c r="H63" s="325" t="s">
        <v>257</v>
      </c>
      <c r="I63" s="325" t="s">
        <v>258</v>
      </c>
      <c r="J63" s="325" t="s">
        <v>11</v>
      </c>
      <c r="K63" s="325" t="s">
        <v>88</v>
      </c>
      <c r="L63" s="325" t="s">
        <v>291</v>
      </c>
      <c r="M63" s="325" t="s">
        <v>14</v>
      </c>
      <c r="N63" s="325" t="s">
        <v>259</v>
      </c>
      <c r="O63" s="325" t="s">
        <v>16</v>
      </c>
      <c r="P63" s="325" t="s">
        <v>260</v>
      </c>
      <c r="Q63" s="325" t="s">
        <v>17</v>
      </c>
      <c r="R63" s="326" t="s">
        <v>71</v>
      </c>
    </row>
    <row r="64" spans="1:18" ht="13.5" thickTop="1">
      <c r="A64" s="327" t="s">
        <v>234</v>
      </c>
      <c r="B64" s="328">
        <v>1727</v>
      </c>
      <c r="C64" s="328">
        <v>10298.71</v>
      </c>
      <c r="D64" s="328">
        <v>91.59</v>
      </c>
      <c r="E64" s="328"/>
      <c r="F64" s="328"/>
      <c r="G64" s="328">
        <v>5421</v>
      </c>
      <c r="H64" s="328">
        <v>1787.56</v>
      </c>
      <c r="I64" s="328">
        <v>19325.86</v>
      </c>
      <c r="J64" s="328">
        <v>4494.9975</v>
      </c>
      <c r="K64" s="328">
        <v>180.18</v>
      </c>
      <c r="L64" s="328"/>
      <c r="M64" s="328">
        <v>2284.848</v>
      </c>
      <c r="N64" s="328">
        <v>60.2</v>
      </c>
      <c r="O64" s="328"/>
      <c r="P64" s="328">
        <v>388</v>
      </c>
      <c r="Q64" s="328">
        <v>60</v>
      </c>
      <c r="R64" s="330">
        <v>26794.085500000005</v>
      </c>
    </row>
    <row r="65" spans="1:18" ht="12.75">
      <c r="A65" s="327" t="s">
        <v>235</v>
      </c>
      <c r="B65" s="328">
        <v>4131</v>
      </c>
      <c r="C65" s="328">
        <v>4.2</v>
      </c>
      <c r="D65" s="328"/>
      <c r="E65" s="328">
        <v>65.1</v>
      </c>
      <c r="F65" s="328">
        <v>500.08</v>
      </c>
      <c r="G65" s="328"/>
      <c r="H65" s="328"/>
      <c r="I65" s="328">
        <v>4700.38</v>
      </c>
      <c r="J65" s="328">
        <v>22732.974395</v>
      </c>
      <c r="K65" s="328">
        <v>4037.67</v>
      </c>
      <c r="L65" s="328"/>
      <c r="M65" s="328"/>
      <c r="N65" s="328"/>
      <c r="O65" s="328">
        <v>16.254</v>
      </c>
      <c r="P65" s="328"/>
      <c r="Q65" s="328"/>
      <c r="R65" s="330">
        <v>31487.278395</v>
      </c>
    </row>
    <row r="66" spans="1:18" ht="12.75">
      <c r="A66" s="327" t="s">
        <v>236</v>
      </c>
      <c r="B66" s="328">
        <v>0</v>
      </c>
      <c r="C66" s="328">
        <v>0</v>
      </c>
      <c r="D66" s="328"/>
      <c r="E66" s="328" t="s">
        <v>237</v>
      </c>
      <c r="F66" s="328"/>
      <c r="G66" s="328"/>
      <c r="H66" s="328"/>
      <c r="I66" s="328" t="s">
        <v>237</v>
      </c>
      <c r="J66" s="328">
        <v>2001.6330699999996</v>
      </c>
      <c r="K66" s="328"/>
      <c r="L66" s="328"/>
      <c r="M66" s="328"/>
      <c r="N66" s="328"/>
      <c r="O66" s="328">
        <v>27.004</v>
      </c>
      <c r="P66" s="328"/>
      <c r="Q66" s="328"/>
      <c r="R66" s="330">
        <v>2028.6370699999995</v>
      </c>
    </row>
    <row r="67" spans="1:18" ht="12.75">
      <c r="A67" s="327" t="s">
        <v>238</v>
      </c>
      <c r="B67" s="328">
        <v>0</v>
      </c>
      <c r="C67" s="328">
        <v>0</v>
      </c>
      <c r="D67" s="328"/>
      <c r="E67" s="328" t="s">
        <v>237</v>
      </c>
      <c r="F67" s="328"/>
      <c r="G67" s="328"/>
      <c r="H67" s="328"/>
      <c r="I67" s="328" t="s">
        <v>237</v>
      </c>
      <c r="J67" s="328">
        <v>387.14547</v>
      </c>
      <c r="K67" s="328"/>
      <c r="L67" s="328"/>
      <c r="M67" s="328"/>
      <c r="N67" s="328"/>
      <c r="O67" s="328"/>
      <c r="P67" s="328"/>
      <c r="Q67" s="328"/>
      <c r="R67" s="330">
        <v>387.14547</v>
      </c>
    </row>
    <row r="68" spans="1:18" ht="12.75">
      <c r="A68" s="327" t="s">
        <v>239</v>
      </c>
      <c r="B68" s="328">
        <v>385</v>
      </c>
      <c r="C68" s="328">
        <v>440.22</v>
      </c>
      <c r="D68" s="328">
        <v>-6.88</v>
      </c>
      <c r="E68" s="328">
        <v>33.8</v>
      </c>
      <c r="F68" s="328">
        <v>-38.76</v>
      </c>
      <c r="G68" s="328"/>
      <c r="H68" s="328"/>
      <c r="I68" s="328">
        <v>813.38</v>
      </c>
      <c r="J68" s="328">
        <v>44.07694499999998</v>
      </c>
      <c r="K68" s="328">
        <v>-20.93</v>
      </c>
      <c r="L68" s="328"/>
      <c r="M68" s="328"/>
      <c r="N68" s="328"/>
      <c r="O68" s="328"/>
      <c r="P68" s="328"/>
      <c r="Q68" s="328"/>
      <c r="R68" s="330">
        <v>836.5269450000001</v>
      </c>
    </row>
    <row r="69" spans="1:18" ht="12.75">
      <c r="A69" s="327" t="s">
        <v>240</v>
      </c>
      <c r="B69" s="328">
        <v>0</v>
      </c>
      <c r="C69" s="328">
        <v>0</v>
      </c>
      <c r="D69" s="328"/>
      <c r="E69" s="328" t="s">
        <v>237</v>
      </c>
      <c r="F69" s="328"/>
      <c r="G69" s="328"/>
      <c r="H69" s="328"/>
      <c r="I69" s="328" t="s">
        <v>237</v>
      </c>
      <c r="J69" s="328">
        <v>-97.64581000000001</v>
      </c>
      <c r="K69" s="328"/>
      <c r="L69" s="328"/>
      <c r="M69" s="328"/>
      <c r="N69" s="328"/>
      <c r="O69" s="328"/>
      <c r="P69" s="328"/>
      <c r="Q69" s="328"/>
      <c r="R69" s="330">
        <v>-97.64581000000001</v>
      </c>
    </row>
    <row r="70" spans="1:18" ht="12.75">
      <c r="A70" s="348" t="s">
        <v>41</v>
      </c>
      <c r="B70" s="335">
        <v>6243</v>
      </c>
      <c r="C70" s="335">
        <v>10743.13</v>
      </c>
      <c r="D70" s="335">
        <v>84.71</v>
      </c>
      <c r="E70" s="335">
        <v>98.9</v>
      </c>
      <c r="F70" s="335">
        <v>461.32</v>
      </c>
      <c r="G70" s="335">
        <v>5421</v>
      </c>
      <c r="H70" s="335">
        <v>1787.56</v>
      </c>
      <c r="I70" s="335">
        <v>24839.62</v>
      </c>
      <c r="J70" s="335">
        <v>24785.624490000002</v>
      </c>
      <c r="K70" s="335">
        <v>4196.92</v>
      </c>
      <c r="L70" s="335"/>
      <c r="M70" s="335">
        <v>2284.848</v>
      </c>
      <c r="N70" s="335">
        <v>60.2</v>
      </c>
      <c r="O70" s="335">
        <v>-10.75</v>
      </c>
      <c r="P70" s="335">
        <v>388</v>
      </c>
      <c r="Q70" s="335">
        <v>60</v>
      </c>
      <c r="R70" s="350">
        <v>56604.46249</v>
      </c>
    </row>
    <row r="71" spans="1:18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/>
      <c r="J71" s="332">
        <v>79.48339</v>
      </c>
      <c r="K71" s="332"/>
      <c r="L71" s="332"/>
      <c r="M71" s="332"/>
      <c r="N71" s="332"/>
      <c r="O71" s="332"/>
      <c r="P71" s="332"/>
      <c r="Q71" s="332"/>
      <c r="R71" s="330">
        <v>79.48339</v>
      </c>
    </row>
    <row r="72" spans="1:18" ht="14.25" thickBot="1" thickTop="1">
      <c r="A72" s="337" t="s">
        <v>43</v>
      </c>
      <c r="B72" s="338">
        <v>6243</v>
      </c>
      <c r="C72" s="338">
        <v>10743.13</v>
      </c>
      <c r="D72" s="338">
        <v>84.71</v>
      </c>
      <c r="E72" s="338">
        <v>98.9</v>
      </c>
      <c r="F72" s="338">
        <v>461.32</v>
      </c>
      <c r="G72" s="338">
        <v>5421</v>
      </c>
      <c r="H72" s="338">
        <v>1787.56</v>
      </c>
      <c r="I72" s="338">
        <v>24839.62</v>
      </c>
      <c r="J72" s="338">
        <v>24865.107880000003</v>
      </c>
      <c r="K72" s="338">
        <v>4196.92</v>
      </c>
      <c r="L72" s="338"/>
      <c r="M72" s="338">
        <v>2284.848</v>
      </c>
      <c r="N72" s="338">
        <v>60.2</v>
      </c>
      <c r="O72" s="338">
        <v>-10.75</v>
      </c>
      <c r="P72" s="338">
        <v>388</v>
      </c>
      <c r="Q72" s="338">
        <v>60</v>
      </c>
      <c r="R72" s="339">
        <v>56683.94588</v>
      </c>
    </row>
    <row r="73" spans="1:18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340"/>
    </row>
    <row r="74" spans="1:18" ht="13.5" thickTop="1">
      <c r="A74" s="341" t="s">
        <v>44</v>
      </c>
      <c r="B74" s="342">
        <v>-4097</v>
      </c>
      <c r="C74" s="342">
        <v>-6225.49</v>
      </c>
      <c r="D74" s="342">
        <v>-1.29</v>
      </c>
      <c r="E74" s="342">
        <v>2194.4</v>
      </c>
      <c r="F74" s="342"/>
      <c r="G74" s="342" t="s">
        <v>261</v>
      </c>
      <c r="H74" s="342" t="s">
        <v>237</v>
      </c>
      <c r="I74" s="342">
        <v>-8129.38</v>
      </c>
      <c r="J74" s="342">
        <v>-4222.120970000001</v>
      </c>
      <c r="K74" s="342">
        <v>-2368.73</v>
      </c>
      <c r="L74" s="342">
        <v>16.38</v>
      </c>
      <c r="M74" s="342">
        <v>-2284.848</v>
      </c>
      <c r="N74" s="342">
        <v>-60.2</v>
      </c>
      <c r="O74" s="342">
        <v>4522.654</v>
      </c>
      <c r="P74" s="343">
        <v>0</v>
      </c>
      <c r="Q74" s="343">
        <v>0</v>
      </c>
      <c r="R74" s="344">
        <v>-12526.244970000002</v>
      </c>
    </row>
    <row r="75" spans="1:18" ht="12.75">
      <c r="A75" s="331" t="s">
        <v>241</v>
      </c>
      <c r="B75" s="332">
        <v>-609</v>
      </c>
      <c r="C75" s="332">
        <v>-6156.98</v>
      </c>
      <c r="D75" s="332"/>
      <c r="E75" s="332"/>
      <c r="F75" s="332"/>
      <c r="G75" s="332"/>
      <c r="H75" s="332"/>
      <c r="I75" s="332">
        <v>-6765.98</v>
      </c>
      <c r="J75" s="332">
        <v>-1478.1505499999998</v>
      </c>
      <c r="K75" s="332">
        <v>-2368.73</v>
      </c>
      <c r="L75" s="332"/>
      <c r="M75" s="332">
        <v>-2284.848</v>
      </c>
      <c r="N75" s="332">
        <v>-60.2</v>
      </c>
      <c r="O75" s="332">
        <v>5791.412</v>
      </c>
      <c r="P75" s="332"/>
      <c r="Q75" s="332"/>
      <c r="R75" s="330">
        <v>-7166.49655</v>
      </c>
    </row>
    <row r="76" spans="1:18" ht="12.75">
      <c r="A76" s="331" t="s">
        <v>289</v>
      </c>
      <c r="B76" s="332">
        <v>-57</v>
      </c>
      <c r="C76" s="332"/>
      <c r="D76" s="332"/>
      <c r="E76" s="332">
        <v>31.5</v>
      </c>
      <c r="F76" s="332"/>
      <c r="G76" s="332"/>
      <c r="H76" s="332"/>
      <c r="I76" s="332">
        <v>-25.5</v>
      </c>
      <c r="J76" s="332">
        <v>0</v>
      </c>
      <c r="K76" s="332"/>
      <c r="L76" s="332">
        <v>16.38</v>
      </c>
      <c r="M76" s="332"/>
      <c r="N76" s="332"/>
      <c r="O76" s="332"/>
      <c r="P76" s="332"/>
      <c r="Q76" s="332"/>
      <c r="R76" s="330">
        <v>-9.12</v>
      </c>
    </row>
    <row r="77" spans="1:18" ht="12.75">
      <c r="A77" s="331" t="s">
        <v>242</v>
      </c>
      <c r="B77" s="332">
        <v>-3356</v>
      </c>
      <c r="C77" s="332" t="s">
        <v>237</v>
      </c>
      <c r="D77" s="332"/>
      <c r="E77" s="332">
        <v>2242.8</v>
      </c>
      <c r="F77" s="332"/>
      <c r="G77" s="332"/>
      <c r="H77" s="332"/>
      <c r="I77" s="332">
        <v>-1113.2</v>
      </c>
      <c r="J77" s="332">
        <v>0</v>
      </c>
      <c r="K77" s="332" t="s">
        <v>237</v>
      </c>
      <c r="L77" s="332"/>
      <c r="M77" s="332"/>
      <c r="N77" s="332"/>
      <c r="O77" s="332" t="s">
        <v>237</v>
      </c>
      <c r="P77" s="332"/>
      <c r="Q77" s="332"/>
      <c r="R77" s="330">
        <v>-1113.2</v>
      </c>
    </row>
    <row r="78" spans="1:18" ht="12.75">
      <c r="A78" s="331" t="s">
        <v>6</v>
      </c>
      <c r="B78" s="332">
        <v>0</v>
      </c>
      <c r="C78" s="332">
        <v>-9</v>
      </c>
      <c r="D78" s="332"/>
      <c r="E78" s="332">
        <v>8.3</v>
      </c>
      <c r="F78" s="332"/>
      <c r="G78" s="332"/>
      <c r="H78" s="332"/>
      <c r="I78" s="332">
        <v>-0.6999999999999993</v>
      </c>
      <c r="J78" s="332">
        <v>-1.6608</v>
      </c>
      <c r="K78" s="332" t="s">
        <v>237</v>
      </c>
      <c r="L78" s="332"/>
      <c r="M78" s="332"/>
      <c r="N78" s="332"/>
      <c r="O78" s="332" t="s">
        <v>237</v>
      </c>
      <c r="P78" s="332"/>
      <c r="Q78" s="332"/>
      <c r="R78" s="330">
        <v>-2.3607999999999993</v>
      </c>
    </row>
    <row r="79" spans="1:18" ht="12.75">
      <c r="A79" s="331" t="s">
        <v>243</v>
      </c>
      <c r="B79" s="332">
        <v>0</v>
      </c>
      <c r="C79" s="332">
        <v>0</v>
      </c>
      <c r="D79" s="332"/>
      <c r="E79" s="332"/>
      <c r="F79" s="332"/>
      <c r="G79" s="332"/>
      <c r="H79" s="332"/>
      <c r="I79" s="332" t="s">
        <v>261</v>
      </c>
      <c r="J79" s="332">
        <v>-1262.1811099999998</v>
      </c>
      <c r="K79" s="332" t="s">
        <v>237</v>
      </c>
      <c r="L79" s="332"/>
      <c r="M79" s="332"/>
      <c r="N79" s="332"/>
      <c r="O79" s="332">
        <v>-130.806</v>
      </c>
      <c r="P79" s="332"/>
      <c r="Q79" s="332"/>
      <c r="R79" s="330">
        <v>-1392.9871099999998</v>
      </c>
    </row>
    <row r="80" spans="1:18" ht="13.5" thickBot="1">
      <c r="A80" s="331" t="s">
        <v>50</v>
      </c>
      <c r="B80" s="332">
        <v>-75</v>
      </c>
      <c r="C80" s="332">
        <v>-59.51</v>
      </c>
      <c r="D80" s="332">
        <v>-1.29</v>
      </c>
      <c r="E80" s="332">
        <v>-88.2</v>
      </c>
      <c r="F80" s="332"/>
      <c r="G80" s="332"/>
      <c r="H80" s="332"/>
      <c r="I80" s="332">
        <v>-224</v>
      </c>
      <c r="J80" s="332">
        <v>-1480.1285100000016</v>
      </c>
      <c r="K80" s="332">
        <v>0</v>
      </c>
      <c r="L80" s="332"/>
      <c r="M80" s="332"/>
      <c r="N80" s="332"/>
      <c r="O80" s="332">
        <v>-1137.952</v>
      </c>
      <c r="P80" s="332"/>
      <c r="Q80" s="332"/>
      <c r="R80" s="330">
        <v>-2842.0805100000016</v>
      </c>
    </row>
    <row r="81" spans="1:18" ht="14.25" thickBot="1" thickTop="1">
      <c r="A81" s="337" t="s">
        <v>245</v>
      </c>
      <c r="B81" s="338">
        <v>2146</v>
      </c>
      <c r="C81" s="338">
        <v>4517.64</v>
      </c>
      <c r="D81" s="338">
        <v>83.42</v>
      </c>
      <c r="E81" s="338">
        <v>2293.3</v>
      </c>
      <c r="F81" s="338">
        <v>461.32</v>
      </c>
      <c r="G81" s="338">
        <v>5421</v>
      </c>
      <c r="H81" s="338">
        <v>1787.56</v>
      </c>
      <c r="I81" s="338">
        <v>16710.24</v>
      </c>
      <c r="J81" s="338">
        <v>20642.986910000003</v>
      </c>
      <c r="K81" s="338">
        <v>1828.19</v>
      </c>
      <c r="L81" s="338">
        <v>16.38</v>
      </c>
      <c r="M81" s="338">
        <v>0</v>
      </c>
      <c r="N81" s="338">
        <v>0</v>
      </c>
      <c r="O81" s="338">
        <v>4511.904</v>
      </c>
      <c r="P81" s="338">
        <v>388</v>
      </c>
      <c r="Q81" s="338">
        <v>60</v>
      </c>
      <c r="R81" s="339">
        <v>44157.70091</v>
      </c>
    </row>
    <row r="82" spans="1:18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340"/>
    </row>
    <row r="83" spans="1:18" ht="14.25" thickBot="1" thickTop="1">
      <c r="A83" s="337" t="s">
        <v>52</v>
      </c>
      <c r="B83" s="338">
        <v>2146</v>
      </c>
      <c r="C83" s="338">
        <v>4517.64</v>
      </c>
      <c r="D83" s="338">
        <v>83.42</v>
      </c>
      <c r="E83" s="338">
        <v>2293.3</v>
      </c>
      <c r="F83" s="338">
        <v>461.32</v>
      </c>
      <c r="G83" s="338">
        <v>5421</v>
      </c>
      <c r="H83" s="338">
        <v>1787.56</v>
      </c>
      <c r="I83" s="338">
        <v>16710.24</v>
      </c>
      <c r="J83" s="338">
        <v>20642.986909999996</v>
      </c>
      <c r="K83" s="338">
        <v>1828.19</v>
      </c>
      <c r="L83" s="338">
        <v>16.38</v>
      </c>
      <c r="M83" s="338" t="s">
        <v>237</v>
      </c>
      <c r="N83" s="338" t="s">
        <v>237</v>
      </c>
      <c r="O83" s="338">
        <v>4511.9039999999995</v>
      </c>
      <c r="P83" s="338">
        <v>388</v>
      </c>
      <c r="Q83" s="338">
        <v>60</v>
      </c>
      <c r="R83" s="339">
        <v>44157.70091</v>
      </c>
    </row>
    <row r="84" spans="1:18" ht="13.5" thickTop="1">
      <c r="A84" s="345" t="s">
        <v>53</v>
      </c>
      <c r="B84" s="346">
        <v>1120</v>
      </c>
      <c r="C84" s="346">
        <v>2214.6</v>
      </c>
      <c r="D84" s="346">
        <v>9.89</v>
      </c>
      <c r="E84" s="346">
        <v>2135.7</v>
      </c>
      <c r="F84" s="346">
        <v>461.32</v>
      </c>
      <c r="G84" s="346" t="s">
        <v>237</v>
      </c>
      <c r="H84" s="346" t="s">
        <v>237</v>
      </c>
      <c r="I84" s="346">
        <v>5941.51</v>
      </c>
      <c r="J84" s="346">
        <v>5424.838914999999</v>
      </c>
      <c r="K84" s="346">
        <v>1489.67</v>
      </c>
      <c r="L84" s="346"/>
      <c r="M84" s="346" t="s">
        <v>237</v>
      </c>
      <c r="N84" s="346" t="s">
        <v>237</v>
      </c>
      <c r="O84" s="346">
        <v>2581.29</v>
      </c>
      <c r="P84" s="346" t="s">
        <v>237</v>
      </c>
      <c r="Q84" s="346">
        <v>17</v>
      </c>
      <c r="R84" s="347">
        <v>15454.308915</v>
      </c>
    </row>
    <row r="85" spans="1:18" ht="12.75">
      <c r="A85" s="331" t="s">
        <v>246</v>
      </c>
      <c r="B85" s="332" t="s">
        <v>237</v>
      </c>
      <c r="C85" s="332" t="s">
        <v>237</v>
      </c>
      <c r="D85" s="332"/>
      <c r="E85" s="332">
        <v>1916.6</v>
      </c>
      <c r="F85" s="332"/>
      <c r="G85" s="332"/>
      <c r="H85" s="332"/>
      <c r="I85" s="332">
        <v>1916.6</v>
      </c>
      <c r="J85" s="332">
        <v>654.59565</v>
      </c>
      <c r="K85" s="332">
        <v>59.15</v>
      </c>
      <c r="L85" s="332"/>
      <c r="M85" s="332"/>
      <c r="N85" s="332"/>
      <c r="O85" s="332">
        <v>514.452</v>
      </c>
      <c r="P85" s="332"/>
      <c r="Q85" s="332"/>
      <c r="R85" s="330">
        <v>3144.7976499999995</v>
      </c>
    </row>
    <row r="86" spans="1:18" ht="12.75">
      <c r="A86" s="331" t="s">
        <v>55</v>
      </c>
      <c r="B86" s="332">
        <v>0</v>
      </c>
      <c r="C86" s="332">
        <v>10.5</v>
      </c>
      <c r="D86" s="332"/>
      <c r="E86" s="332">
        <v>0</v>
      </c>
      <c r="F86" s="332"/>
      <c r="G86" s="332"/>
      <c r="H86" s="332"/>
      <c r="I86" s="332">
        <v>10.5</v>
      </c>
      <c r="J86" s="332">
        <v>668.90976</v>
      </c>
      <c r="K86" s="332">
        <v>182</v>
      </c>
      <c r="L86" s="332"/>
      <c r="M86" s="332"/>
      <c r="N86" s="332"/>
      <c r="O86" s="332">
        <v>301</v>
      </c>
      <c r="P86" s="332"/>
      <c r="Q86" s="332"/>
      <c r="R86" s="330">
        <v>1162.40976</v>
      </c>
    </row>
    <row r="87" spans="1:18" ht="12.75">
      <c r="A87" s="331" t="s">
        <v>56</v>
      </c>
      <c r="B87" s="332">
        <v>0</v>
      </c>
      <c r="C87" s="332">
        <v>0</v>
      </c>
      <c r="D87" s="332"/>
      <c r="E87" s="332" t="s">
        <v>237</v>
      </c>
      <c r="F87" s="332"/>
      <c r="G87" s="332"/>
      <c r="H87" s="332"/>
      <c r="I87" s="332" t="s">
        <v>237</v>
      </c>
      <c r="J87" s="332">
        <v>1381.945825</v>
      </c>
      <c r="K87" s="332">
        <v>0</v>
      </c>
      <c r="L87" s="332"/>
      <c r="M87" s="332"/>
      <c r="N87" s="332"/>
      <c r="O87" s="332">
        <v>0</v>
      </c>
      <c r="P87" s="332"/>
      <c r="Q87" s="332"/>
      <c r="R87" s="330">
        <v>1381.945825</v>
      </c>
    </row>
    <row r="88" spans="1:18" ht="12.75">
      <c r="A88" s="331" t="s">
        <v>57</v>
      </c>
      <c r="B88" s="332">
        <v>0</v>
      </c>
      <c r="C88" s="332">
        <v>84.9</v>
      </c>
      <c r="D88" s="332"/>
      <c r="E88" s="332">
        <v>0</v>
      </c>
      <c r="F88" s="332"/>
      <c r="G88" s="332" t="s">
        <v>237</v>
      </c>
      <c r="H88" s="332"/>
      <c r="I88" s="332">
        <v>84.9</v>
      </c>
      <c r="J88" s="332">
        <v>228.81517</v>
      </c>
      <c r="K88" s="332">
        <v>583.31</v>
      </c>
      <c r="L88" s="332"/>
      <c r="M88" s="332"/>
      <c r="N88" s="332"/>
      <c r="O88" s="332">
        <v>35.346</v>
      </c>
      <c r="P88" s="332"/>
      <c r="Q88" s="332"/>
      <c r="R88" s="330">
        <v>932.3711699999999</v>
      </c>
    </row>
    <row r="89" spans="1:18" ht="12.75">
      <c r="A89" s="331" t="s">
        <v>58</v>
      </c>
      <c r="B89" s="332">
        <v>897</v>
      </c>
      <c r="C89" s="332">
        <v>332.4</v>
      </c>
      <c r="D89" s="332">
        <v>0</v>
      </c>
      <c r="E89" s="332">
        <v>0</v>
      </c>
      <c r="F89" s="328">
        <v>461.32</v>
      </c>
      <c r="G89" s="332"/>
      <c r="H89" s="332"/>
      <c r="I89" s="332">
        <v>1690.72</v>
      </c>
      <c r="J89" s="332">
        <v>150.54251</v>
      </c>
      <c r="K89" s="332">
        <v>186.55</v>
      </c>
      <c r="L89" s="332"/>
      <c r="M89" s="332"/>
      <c r="N89" s="332"/>
      <c r="O89" s="332">
        <v>407.038</v>
      </c>
      <c r="P89" s="332"/>
      <c r="Q89" s="332"/>
      <c r="R89" s="330">
        <v>2434.85051</v>
      </c>
    </row>
    <row r="90" spans="1:18" ht="12.75">
      <c r="A90" s="331" t="s">
        <v>59</v>
      </c>
      <c r="B90" s="332">
        <v>1</v>
      </c>
      <c r="C90" s="332">
        <v>366</v>
      </c>
      <c r="D90" s="332"/>
      <c r="E90" s="332">
        <v>41.3</v>
      </c>
      <c r="F90" s="328"/>
      <c r="G90" s="332"/>
      <c r="H90" s="332"/>
      <c r="I90" s="332">
        <v>408.3</v>
      </c>
      <c r="J90" s="332">
        <v>115.2</v>
      </c>
      <c r="K90" s="332">
        <v>7.28</v>
      </c>
      <c r="L90" s="332"/>
      <c r="M90" s="332"/>
      <c r="N90" s="332"/>
      <c r="O90" s="332">
        <v>34.4</v>
      </c>
      <c r="P90" s="332"/>
      <c r="Q90" s="332"/>
      <c r="R90" s="330">
        <v>565.18</v>
      </c>
    </row>
    <row r="91" spans="1:18" ht="12.75">
      <c r="A91" s="331" t="s">
        <v>60</v>
      </c>
      <c r="B91" s="332">
        <v>2</v>
      </c>
      <c r="C91" s="332">
        <v>19.8</v>
      </c>
      <c r="D91" s="332"/>
      <c r="E91" s="332">
        <v>25.9</v>
      </c>
      <c r="F91" s="332">
        <v>0</v>
      </c>
      <c r="G91" s="332"/>
      <c r="H91" s="332"/>
      <c r="I91" s="332">
        <v>47.7</v>
      </c>
      <c r="J91" s="332">
        <v>262.02</v>
      </c>
      <c r="K91" s="332">
        <v>0</v>
      </c>
      <c r="L91" s="332"/>
      <c r="M91" s="332"/>
      <c r="N91" s="332"/>
      <c r="O91" s="332">
        <v>226.266</v>
      </c>
      <c r="P91" s="332"/>
      <c r="Q91" s="332"/>
      <c r="R91" s="330">
        <v>535.986</v>
      </c>
    </row>
    <row r="92" spans="1:18" ht="12.75">
      <c r="A92" s="331" t="s">
        <v>61</v>
      </c>
      <c r="B92" s="332">
        <v>220</v>
      </c>
      <c r="C92" s="332">
        <v>1401</v>
      </c>
      <c r="D92" s="332">
        <v>9.89</v>
      </c>
      <c r="E92" s="332">
        <v>151.9</v>
      </c>
      <c r="F92" s="332"/>
      <c r="G92" s="332"/>
      <c r="H92" s="332"/>
      <c r="I92" s="332">
        <v>1782.79</v>
      </c>
      <c r="J92" s="332">
        <v>1962.81</v>
      </c>
      <c r="K92" s="332">
        <v>471.38</v>
      </c>
      <c r="L92" s="332"/>
      <c r="M92" s="332"/>
      <c r="N92" s="332"/>
      <c r="O92" s="332">
        <v>1062.788</v>
      </c>
      <c r="P92" s="332"/>
      <c r="Q92" s="332">
        <v>17</v>
      </c>
      <c r="R92" s="330">
        <v>5296.768</v>
      </c>
    </row>
    <row r="93" spans="1:18" ht="12.75">
      <c r="A93" s="348" t="s">
        <v>62</v>
      </c>
      <c r="B93" s="349">
        <v>11</v>
      </c>
      <c r="C93" s="349">
        <v>0.6</v>
      </c>
      <c r="D93" s="349" t="s">
        <v>237</v>
      </c>
      <c r="E93" s="349" t="s">
        <v>237</v>
      </c>
      <c r="F93" s="349"/>
      <c r="G93" s="349" t="s">
        <v>237</v>
      </c>
      <c r="H93" s="349" t="s">
        <v>237</v>
      </c>
      <c r="I93" s="349">
        <v>11.6</v>
      </c>
      <c r="J93" s="349">
        <v>8496.045885</v>
      </c>
      <c r="K93" s="349">
        <v>0</v>
      </c>
      <c r="L93" s="349"/>
      <c r="M93" s="349" t="s">
        <v>237</v>
      </c>
      <c r="N93" s="349" t="s">
        <v>237</v>
      </c>
      <c r="O93" s="349">
        <v>37.668</v>
      </c>
      <c r="P93" s="349" t="s">
        <v>237</v>
      </c>
      <c r="Q93" s="349">
        <v>0</v>
      </c>
      <c r="R93" s="350">
        <v>8545.313885</v>
      </c>
    </row>
    <row r="94" spans="1:18" ht="12.75">
      <c r="A94" s="331" t="s">
        <v>247</v>
      </c>
      <c r="B94" s="332">
        <v>11</v>
      </c>
      <c r="C94" s="332">
        <v>0.6</v>
      </c>
      <c r="D94" s="332"/>
      <c r="E94" s="332"/>
      <c r="F94" s="332"/>
      <c r="G94" s="332"/>
      <c r="H94" s="332"/>
      <c r="I94" s="332">
        <v>11.6</v>
      </c>
      <c r="J94" s="332">
        <v>190.26</v>
      </c>
      <c r="K94" s="332">
        <v>0</v>
      </c>
      <c r="L94" s="332"/>
      <c r="M94" s="332"/>
      <c r="N94" s="332"/>
      <c r="O94" s="332">
        <v>37.668</v>
      </c>
      <c r="P94" s="332"/>
      <c r="Q94" s="332"/>
      <c r="R94" s="330">
        <v>239.528</v>
      </c>
    </row>
    <row r="95" spans="1:18" ht="12.75">
      <c r="A95" s="331" t="s">
        <v>248</v>
      </c>
      <c r="B95" s="332">
        <v>0</v>
      </c>
      <c r="C95" s="332" t="s">
        <v>237</v>
      </c>
      <c r="D95" s="332"/>
      <c r="E95" s="332"/>
      <c r="F95" s="332"/>
      <c r="G95" s="332"/>
      <c r="H95" s="332"/>
      <c r="I95" s="332">
        <v>0</v>
      </c>
      <c r="J95" s="332">
        <v>198</v>
      </c>
      <c r="K95" s="332" t="s">
        <v>237</v>
      </c>
      <c r="L95" s="332"/>
      <c r="M95" s="332"/>
      <c r="N95" s="332"/>
      <c r="O95" s="332" t="s">
        <v>237</v>
      </c>
      <c r="P95" s="332"/>
      <c r="Q95" s="332"/>
      <c r="R95" s="330">
        <v>198</v>
      </c>
    </row>
    <row r="96" spans="1:18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/>
      <c r="I96" s="332" t="s">
        <v>237</v>
      </c>
      <c r="J96" s="332">
        <v>373.756425</v>
      </c>
      <c r="K96" s="332" t="s">
        <v>237</v>
      </c>
      <c r="L96" s="332"/>
      <c r="M96" s="332"/>
      <c r="N96" s="332"/>
      <c r="O96" s="332" t="s">
        <v>237</v>
      </c>
      <c r="P96" s="332"/>
      <c r="Q96" s="332"/>
      <c r="R96" s="330">
        <v>373.756425</v>
      </c>
    </row>
    <row r="97" spans="1:18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/>
      <c r="I97" s="332" t="s">
        <v>237</v>
      </c>
      <c r="J97" s="332">
        <v>7734.02946</v>
      </c>
      <c r="K97" s="332">
        <v>0</v>
      </c>
      <c r="L97" s="332"/>
      <c r="M97" s="332"/>
      <c r="N97" s="332"/>
      <c r="O97" s="332" t="s">
        <v>237</v>
      </c>
      <c r="P97" s="332"/>
      <c r="Q97" s="332"/>
      <c r="R97" s="330">
        <v>7734.02946</v>
      </c>
    </row>
    <row r="98" spans="1:18" ht="12.75">
      <c r="A98" s="351" t="s">
        <v>262</v>
      </c>
      <c r="B98" s="303">
        <v>1015</v>
      </c>
      <c r="C98" s="303">
        <v>2302.44</v>
      </c>
      <c r="D98" s="303">
        <v>73.53</v>
      </c>
      <c r="E98" s="303">
        <v>157.6</v>
      </c>
      <c r="F98" s="303"/>
      <c r="G98" s="303">
        <v>5421</v>
      </c>
      <c r="H98" s="303">
        <v>1787.56</v>
      </c>
      <c r="I98" s="303">
        <v>10757.13</v>
      </c>
      <c r="J98" s="303">
        <v>5272.254429999999</v>
      </c>
      <c r="K98" s="303">
        <v>338.52</v>
      </c>
      <c r="L98" s="303">
        <v>16.38</v>
      </c>
      <c r="M98" s="303"/>
      <c r="N98" s="303"/>
      <c r="O98" s="303">
        <v>1892.946</v>
      </c>
      <c r="P98" s="303">
        <v>388</v>
      </c>
      <c r="Q98" s="303">
        <v>43</v>
      </c>
      <c r="R98" s="352">
        <v>18708.230429999996</v>
      </c>
    </row>
    <row r="99" spans="1:18" ht="12.75">
      <c r="A99" s="348" t="s">
        <v>64</v>
      </c>
      <c r="B99" s="303">
        <v>1015</v>
      </c>
      <c r="C99" s="303">
        <v>2302.44</v>
      </c>
      <c r="D99" s="303">
        <v>73.53</v>
      </c>
      <c r="E99" s="303">
        <v>157.6</v>
      </c>
      <c r="F99" s="303"/>
      <c r="G99" s="303">
        <v>5421</v>
      </c>
      <c r="H99" s="303">
        <v>1787.56</v>
      </c>
      <c r="I99" s="303">
        <v>10757.13</v>
      </c>
      <c r="J99" s="349">
        <v>3352.32943</v>
      </c>
      <c r="K99" s="303">
        <v>338.52</v>
      </c>
      <c r="L99" s="303">
        <v>16.38</v>
      </c>
      <c r="M99" s="303"/>
      <c r="N99" s="303"/>
      <c r="O99" s="303">
        <v>1819.072</v>
      </c>
      <c r="P99" s="303">
        <v>388</v>
      </c>
      <c r="Q99" s="303">
        <v>43</v>
      </c>
      <c r="R99" s="350">
        <v>16714.431429999997</v>
      </c>
    </row>
    <row r="100" spans="1:18" ht="12.75">
      <c r="A100" s="348" t="s">
        <v>65</v>
      </c>
      <c r="B100" s="349"/>
      <c r="C100" s="349" t="s">
        <v>237</v>
      </c>
      <c r="D100" s="349"/>
      <c r="E100" s="349"/>
      <c r="F100" s="349"/>
      <c r="G100" s="349"/>
      <c r="H100" s="349"/>
      <c r="I100" s="349"/>
      <c r="J100" s="349">
        <v>1919.925</v>
      </c>
      <c r="K100" s="353" t="s">
        <v>237</v>
      </c>
      <c r="L100" s="353"/>
      <c r="M100" s="349"/>
      <c r="N100" s="303"/>
      <c r="O100" s="303">
        <v>73.874</v>
      </c>
      <c r="P100" s="303"/>
      <c r="Q100" s="303"/>
      <c r="R100" s="350">
        <v>1993.7989999999998</v>
      </c>
    </row>
    <row r="101" spans="1:18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49"/>
      <c r="J101" s="328">
        <v>1449.8476799999999</v>
      </c>
      <c r="K101" s="353" t="s">
        <v>237</v>
      </c>
      <c r="L101" s="353"/>
      <c r="M101" s="349"/>
      <c r="N101" s="349"/>
      <c r="O101" s="328" t="s">
        <v>237</v>
      </c>
      <c r="P101" s="349"/>
      <c r="Q101" s="349"/>
      <c r="R101" s="350">
        <v>1449.8476799999999</v>
      </c>
    </row>
    <row r="102" spans="1:18" ht="13.5" thickTop="1">
      <c r="A102" s="355" t="s">
        <v>251</v>
      </c>
      <c r="B102" s="356">
        <v>1814.6</v>
      </c>
      <c r="C102" s="356">
        <v>22756.2</v>
      </c>
      <c r="D102" s="396" t="s">
        <v>237</v>
      </c>
      <c r="E102" s="396" t="s">
        <v>237</v>
      </c>
      <c r="F102" s="396"/>
      <c r="G102" s="396" t="s">
        <v>237</v>
      </c>
      <c r="H102" s="356"/>
      <c r="I102" s="356">
        <v>47.1</v>
      </c>
      <c r="J102" s="356">
        <v>5273</v>
      </c>
      <c r="K102" s="356">
        <v>10813.7</v>
      </c>
      <c r="L102" s="356"/>
      <c r="M102" s="356">
        <v>26568</v>
      </c>
      <c r="N102" s="356">
        <v>69.6</v>
      </c>
      <c r="O102" s="356">
        <v>67342.2</v>
      </c>
      <c r="P102" s="396" t="s">
        <v>237</v>
      </c>
      <c r="Q102" s="396" t="s">
        <v>237</v>
      </c>
      <c r="R102" s="413" t="s">
        <v>237</v>
      </c>
    </row>
    <row r="103" spans="1:18" ht="13.5" thickBot="1">
      <c r="A103" s="327" t="s">
        <v>252</v>
      </c>
      <c r="B103" s="276">
        <v>352.6</v>
      </c>
      <c r="C103" s="276">
        <v>5451</v>
      </c>
      <c r="D103" s="279" t="s">
        <v>237</v>
      </c>
      <c r="E103" s="279" t="s">
        <v>237</v>
      </c>
      <c r="F103" s="279"/>
      <c r="G103" s="279" t="s">
        <v>237</v>
      </c>
      <c r="H103" s="276"/>
      <c r="I103" s="276">
        <v>13.8</v>
      </c>
      <c r="J103" s="276">
        <v>1876.5</v>
      </c>
      <c r="K103" s="276">
        <v>2626</v>
      </c>
      <c r="L103" s="276"/>
      <c r="M103" s="276">
        <v>8378.7</v>
      </c>
      <c r="N103" s="276">
        <v>17.5</v>
      </c>
      <c r="O103" s="276">
        <v>18716.1</v>
      </c>
      <c r="P103" s="279" t="s">
        <v>237</v>
      </c>
      <c r="Q103" s="279" t="s">
        <v>237</v>
      </c>
      <c r="R103" s="552" t="s">
        <v>237</v>
      </c>
    </row>
    <row r="104" spans="1:18" ht="13.5" thickTop="1">
      <c r="A104" s="90" t="s">
        <v>74</v>
      </c>
      <c r="B104" s="358">
        <v>424085</v>
      </c>
      <c r="C104" s="363" t="s">
        <v>263</v>
      </c>
      <c r="D104" s="360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265</v>
      </c>
      <c r="L104" s="366">
        <v>924.812416486792</v>
      </c>
      <c r="M104" s="361" t="s">
        <v>266</v>
      </c>
      <c r="N104" s="360"/>
      <c r="O104" s="360"/>
      <c r="P104" s="398">
        <v>6.4</v>
      </c>
      <c r="Q104" s="360"/>
      <c r="R104" s="546"/>
    </row>
    <row r="105" spans="1:18" ht="13.5" thickBot="1">
      <c r="A105" s="97" t="s">
        <v>79</v>
      </c>
      <c r="B105" s="555">
        <v>420441</v>
      </c>
      <c r="C105" s="547" t="s">
        <v>267</v>
      </c>
      <c r="D105" s="370"/>
      <c r="E105" s="371">
        <v>58.374</v>
      </c>
      <c r="F105" s="372" t="s">
        <v>268</v>
      </c>
      <c r="G105" s="370"/>
      <c r="H105" s="373">
        <v>971.0478274574297</v>
      </c>
      <c r="I105" s="374" t="s">
        <v>269</v>
      </c>
      <c r="J105" s="375"/>
      <c r="K105" s="376" t="s">
        <v>270</v>
      </c>
      <c r="L105" s="373">
        <v>1151.4886764655496</v>
      </c>
      <c r="M105" s="372" t="s">
        <v>271</v>
      </c>
      <c r="N105" s="370"/>
      <c r="O105" s="370"/>
      <c r="P105" s="400">
        <v>6</v>
      </c>
      <c r="Q105" s="370"/>
      <c r="R105" s="548"/>
    </row>
  </sheetData>
  <sheetProtection/>
  <mergeCells count="4">
    <mergeCell ref="A1:Q1"/>
    <mergeCell ref="A2:Q2"/>
    <mergeCell ref="A58:R58"/>
    <mergeCell ref="A59:R5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05"/>
  <sheetViews>
    <sheetView zoomScale="25" zoomScaleNormal="25" zoomScalePageLayoutView="0" workbookViewId="0" topLeftCell="A1">
      <selection activeCell="A58" sqref="A58:R105"/>
    </sheetView>
  </sheetViews>
  <sheetFormatPr defaultColWidth="9.140625" defaultRowHeight="12.75"/>
  <cols>
    <col min="1" max="1" width="29.8515625" style="0" customWidth="1"/>
  </cols>
  <sheetData>
    <row r="1" spans="1:18" ht="12.75">
      <c r="A1" s="568" t="s">
        <v>303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415"/>
    </row>
    <row r="2" spans="1:18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221"/>
    </row>
    <row r="3" spans="1:18" ht="12.75">
      <c r="A3" s="263" t="s">
        <v>286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298</v>
      </c>
      <c r="H5" s="266" t="s">
        <v>226</v>
      </c>
      <c r="I5" s="266" t="s">
        <v>10</v>
      </c>
      <c r="J5" s="266" t="s">
        <v>11</v>
      </c>
      <c r="K5" s="266" t="s">
        <v>12</v>
      </c>
      <c r="L5" s="266" t="s">
        <v>287</v>
      </c>
      <c r="M5" s="266" t="s">
        <v>14</v>
      </c>
      <c r="N5" s="266" t="s">
        <v>228</v>
      </c>
      <c r="O5" s="266" t="s">
        <v>16</v>
      </c>
      <c r="P5" s="266" t="s">
        <v>89</v>
      </c>
      <c r="Q5" s="267" t="s">
        <v>17</v>
      </c>
      <c r="R5" s="5"/>
    </row>
    <row r="6" spans="1:18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538" t="s">
        <v>299</v>
      </c>
      <c r="H6" s="270">
        <v>3000</v>
      </c>
      <c r="I6" s="270">
        <v>2300</v>
      </c>
      <c r="J6" s="270"/>
      <c r="K6" s="270">
        <v>9100</v>
      </c>
      <c r="L6" s="270">
        <v>4200</v>
      </c>
      <c r="M6" s="270">
        <v>860</v>
      </c>
      <c r="N6" s="270">
        <v>8600</v>
      </c>
      <c r="O6" s="270">
        <v>860</v>
      </c>
      <c r="P6" s="270">
        <v>10000</v>
      </c>
      <c r="Q6" s="271">
        <v>10000</v>
      </c>
      <c r="R6" s="5"/>
    </row>
    <row r="7" spans="1:18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231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  <c r="R7" s="5"/>
    </row>
    <row r="8" spans="1:18" ht="13.5" thickTop="1">
      <c r="A8" s="268" t="s">
        <v>234</v>
      </c>
      <c r="B8" s="276">
        <v>2789</v>
      </c>
      <c r="C8" s="277">
        <v>45685</v>
      </c>
      <c r="D8" s="277">
        <v>86</v>
      </c>
      <c r="E8" s="277"/>
      <c r="F8" s="277"/>
      <c r="G8" s="277"/>
      <c r="H8" s="277">
        <v>18171</v>
      </c>
      <c r="I8" s="277">
        <v>7377</v>
      </c>
      <c r="J8" s="277">
        <v>3892.021</v>
      </c>
      <c r="K8" s="277">
        <v>200</v>
      </c>
      <c r="L8" s="277"/>
      <c r="M8" s="277">
        <v>33951</v>
      </c>
      <c r="N8" s="277">
        <v>78</v>
      </c>
      <c r="O8" s="277"/>
      <c r="P8" s="277">
        <v>400</v>
      </c>
      <c r="Q8" s="278">
        <v>88</v>
      </c>
      <c r="R8" s="5"/>
    </row>
    <row r="9" spans="1:18" ht="12.75">
      <c r="A9" s="286" t="s">
        <v>235</v>
      </c>
      <c r="B9" s="279">
        <v>5640</v>
      </c>
      <c r="C9" s="280">
        <v>0</v>
      </c>
      <c r="D9" s="280"/>
      <c r="E9" s="280">
        <v>90</v>
      </c>
      <c r="F9" s="280"/>
      <c r="G9" s="280">
        <v>957</v>
      </c>
      <c r="H9" s="280"/>
      <c r="I9" s="280"/>
      <c r="J9" s="280">
        <v>25728.53161</v>
      </c>
      <c r="K9" s="280">
        <v>4954</v>
      </c>
      <c r="L9" s="280"/>
      <c r="M9" s="280"/>
      <c r="N9" s="280"/>
      <c r="O9" s="280">
        <v>213</v>
      </c>
      <c r="P9" s="280"/>
      <c r="Q9" s="281"/>
      <c r="R9" s="5"/>
    </row>
    <row r="10" spans="1:18" ht="12.75">
      <c r="A10" s="286" t="s">
        <v>236</v>
      </c>
      <c r="B10" s="279">
        <v>0</v>
      </c>
      <c r="C10" s="280" t="s">
        <v>237</v>
      </c>
      <c r="D10" s="280"/>
      <c r="E10" s="280"/>
      <c r="F10" s="280"/>
      <c r="G10" s="280"/>
      <c r="H10" s="280"/>
      <c r="I10" s="280"/>
      <c r="J10" s="280">
        <v>2264.279</v>
      </c>
      <c r="K10" s="280"/>
      <c r="L10" s="280"/>
      <c r="M10" s="280"/>
      <c r="N10" s="280"/>
      <c r="O10" s="280">
        <v>589</v>
      </c>
      <c r="P10" s="280"/>
      <c r="Q10" s="281"/>
      <c r="R10" s="5"/>
    </row>
    <row r="11" spans="1:18" ht="12.75">
      <c r="A11" s="286" t="s">
        <v>238</v>
      </c>
      <c r="B11" s="279">
        <v>0</v>
      </c>
      <c r="C11" s="280" t="s">
        <v>237</v>
      </c>
      <c r="D11" s="280"/>
      <c r="E11" s="280"/>
      <c r="F11" s="280"/>
      <c r="G11" s="280"/>
      <c r="H11" s="280"/>
      <c r="I11" s="280"/>
      <c r="J11" s="280">
        <v>319.7</v>
      </c>
      <c r="K11" s="280"/>
      <c r="L11" s="280"/>
      <c r="M11" s="280"/>
      <c r="N11" s="280"/>
      <c r="O11" s="280"/>
      <c r="P11" s="280"/>
      <c r="Q11" s="281"/>
      <c r="R11" s="5"/>
    </row>
    <row r="12" spans="1:18" ht="12.75">
      <c r="A12" s="286" t="s">
        <v>239</v>
      </c>
      <c r="B12" s="279">
        <v>116</v>
      </c>
      <c r="C12" s="280">
        <v>401</v>
      </c>
      <c r="D12" s="280">
        <v>16</v>
      </c>
      <c r="E12" s="280">
        <v>40</v>
      </c>
      <c r="F12" s="280">
        <v>-1</v>
      </c>
      <c r="G12" s="280">
        <v>24</v>
      </c>
      <c r="H12" s="280"/>
      <c r="I12" s="280"/>
      <c r="J12" s="280">
        <v>39.075</v>
      </c>
      <c r="K12" s="280">
        <v>-66</v>
      </c>
      <c r="L12" s="280"/>
      <c r="M12" s="280"/>
      <c r="N12" s="280"/>
      <c r="O12" s="280"/>
      <c r="P12" s="280"/>
      <c r="Q12" s="281"/>
      <c r="R12" s="5"/>
    </row>
    <row r="13" spans="1:18" ht="12.75">
      <c r="A13" s="286" t="s">
        <v>240</v>
      </c>
      <c r="B13" s="279">
        <v>0</v>
      </c>
      <c r="C13" s="280" t="s">
        <v>237</v>
      </c>
      <c r="D13" s="280"/>
      <c r="E13" s="280"/>
      <c r="F13" s="280"/>
      <c r="G13" s="280"/>
      <c r="H13" s="280"/>
      <c r="I13" s="280"/>
      <c r="J13" s="280">
        <v>-38.589</v>
      </c>
      <c r="K13" s="280"/>
      <c r="L13" s="280"/>
      <c r="M13" s="280"/>
      <c r="N13" s="280"/>
      <c r="O13" s="280"/>
      <c r="P13" s="280"/>
      <c r="Q13" s="281"/>
      <c r="R13" s="5"/>
    </row>
    <row r="14" spans="1:18" ht="12.75">
      <c r="A14" s="381" t="s">
        <v>41</v>
      </c>
      <c r="B14" s="283">
        <v>8545</v>
      </c>
      <c r="C14" s="284">
        <v>46086</v>
      </c>
      <c r="D14" s="284">
        <v>102</v>
      </c>
      <c r="E14" s="284">
        <v>130</v>
      </c>
      <c r="F14" s="284">
        <v>-1</v>
      </c>
      <c r="G14" s="284">
        <v>981</v>
      </c>
      <c r="H14" s="284">
        <v>18171</v>
      </c>
      <c r="I14" s="284">
        <v>7377</v>
      </c>
      <c r="J14" s="284">
        <v>27037.05961</v>
      </c>
      <c r="K14" s="284">
        <v>5088</v>
      </c>
      <c r="L14" s="284"/>
      <c r="M14" s="284">
        <v>33951</v>
      </c>
      <c r="N14" s="284">
        <v>78</v>
      </c>
      <c r="O14" s="284">
        <v>-376</v>
      </c>
      <c r="P14" s="284">
        <v>400</v>
      </c>
      <c r="Q14" s="285">
        <v>88</v>
      </c>
      <c r="R14" s="5"/>
    </row>
    <row r="15" spans="1:18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36.736</v>
      </c>
      <c r="K15" s="280"/>
      <c r="L15" s="280"/>
      <c r="M15" s="280"/>
      <c r="N15" s="280"/>
      <c r="O15" s="280"/>
      <c r="P15" s="280"/>
      <c r="Q15" s="281"/>
      <c r="R15" s="5"/>
    </row>
    <row r="16" spans="1:18" ht="14.25" thickBot="1" thickTop="1">
      <c r="A16" s="287" t="s">
        <v>43</v>
      </c>
      <c r="B16" s="288">
        <v>8545</v>
      </c>
      <c r="C16" s="289">
        <v>46086</v>
      </c>
      <c r="D16" s="289">
        <v>102</v>
      </c>
      <c r="E16" s="289">
        <v>130</v>
      </c>
      <c r="F16" s="289">
        <v>-1</v>
      </c>
      <c r="G16" s="289">
        <v>981</v>
      </c>
      <c r="H16" s="289">
        <v>18171</v>
      </c>
      <c r="I16" s="289">
        <v>7377</v>
      </c>
      <c r="J16" s="289">
        <v>27073.79561</v>
      </c>
      <c r="K16" s="289">
        <v>5088</v>
      </c>
      <c r="L16" s="289"/>
      <c r="M16" s="289">
        <v>33951</v>
      </c>
      <c r="N16" s="289">
        <v>78</v>
      </c>
      <c r="O16" s="289">
        <v>-376</v>
      </c>
      <c r="P16" s="289">
        <v>400</v>
      </c>
      <c r="Q16" s="290">
        <v>88</v>
      </c>
      <c r="R16" s="5"/>
    </row>
    <row r="17" spans="1:18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1"/>
    </row>
    <row r="18" spans="1:18" ht="13.5" thickTop="1">
      <c r="A18" s="293" t="s">
        <v>44</v>
      </c>
      <c r="B18" s="294">
        <v>-5573</v>
      </c>
      <c r="C18" s="295">
        <v>-32125</v>
      </c>
      <c r="D18" s="295">
        <v>-3</v>
      </c>
      <c r="E18" s="295">
        <v>3089</v>
      </c>
      <c r="F18" s="295">
        <v>11</v>
      </c>
      <c r="G18" s="295">
        <v>0</v>
      </c>
      <c r="H18" s="295" t="s">
        <v>237</v>
      </c>
      <c r="I18" s="295" t="s">
        <v>237</v>
      </c>
      <c r="J18" s="295">
        <v>-4000.8876099999998</v>
      </c>
      <c r="K18" s="295">
        <v>-2530</v>
      </c>
      <c r="L18" s="295">
        <v>18</v>
      </c>
      <c r="M18" s="295">
        <v>-33951</v>
      </c>
      <c r="N18" s="295">
        <v>-78</v>
      </c>
      <c r="O18" s="295">
        <v>57955</v>
      </c>
      <c r="P18" s="295" t="s">
        <v>237</v>
      </c>
      <c r="Q18" s="296" t="s">
        <v>237</v>
      </c>
      <c r="R18" s="5"/>
    </row>
    <row r="19" spans="1:18" ht="12.75">
      <c r="A19" s="286" t="s">
        <v>241</v>
      </c>
      <c r="B19" s="279">
        <v>-1298</v>
      </c>
      <c r="C19" s="280">
        <v>-31917</v>
      </c>
      <c r="D19" s="280"/>
      <c r="E19" s="280"/>
      <c r="F19" s="280"/>
      <c r="G19" s="280"/>
      <c r="H19" s="280"/>
      <c r="I19" s="280"/>
      <c r="J19" s="280">
        <v>-1657.282</v>
      </c>
      <c r="K19" s="280">
        <v>-2530</v>
      </c>
      <c r="L19" s="280"/>
      <c r="M19" s="280">
        <v>-33951</v>
      </c>
      <c r="N19" s="280">
        <v>-78</v>
      </c>
      <c r="O19" s="280">
        <v>73808</v>
      </c>
      <c r="P19" s="280"/>
      <c r="Q19" s="281"/>
      <c r="R19" s="5"/>
    </row>
    <row r="20" spans="1:18" ht="12.75">
      <c r="A20" s="286" t="s">
        <v>289</v>
      </c>
      <c r="B20" s="279">
        <v>-37</v>
      </c>
      <c r="C20" s="280" t="s">
        <v>237</v>
      </c>
      <c r="D20" s="280"/>
      <c r="E20" s="280">
        <v>21</v>
      </c>
      <c r="F20" s="280"/>
      <c r="G20" s="280"/>
      <c r="H20" s="280"/>
      <c r="I20" s="280"/>
      <c r="J20" s="280">
        <v>0</v>
      </c>
      <c r="K20" s="280"/>
      <c r="L20" s="280">
        <v>18</v>
      </c>
      <c r="M20" s="280"/>
      <c r="N20" s="280"/>
      <c r="O20" s="280"/>
      <c r="P20" s="280"/>
      <c r="Q20" s="281"/>
      <c r="R20" s="5"/>
    </row>
    <row r="21" spans="1:18" ht="12.75">
      <c r="A21" s="286" t="s">
        <v>242</v>
      </c>
      <c r="B21" s="279">
        <v>-4122</v>
      </c>
      <c r="C21" s="280" t="s">
        <v>237</v>
      </c>
      <c r="D21" s="280"/>
      <c r="E21" s="280">
        <v>3078</v>
      </c>
      <c r="F21" s="280"/>
      <c r="G21" s="280"/>
      <c r="H21" s="280"/>
      <c r="I21" s="280"/>
      <c r="J21" s="280">
        <v>0</v>
      </c>
      <c r="K21" s="280"/>
      <c r="L21" s="280"/>
      <c r="M21" s="280"/>
      <c r="N21" s="280"/>
      <c r="O21" s="280"/>
      <c r="P21" s="280"/>
      <c r="Q21" s="281"/>
      <c r="R21" s="5"/>
    </row>
    <row r="22" spans="1:18" ht="12.75">
      <c r="A22" s="286" t="s">
        <v>6</v>
      </c>
      <c r="B22" s="279">
        <v>0</v>
      </c>
      <c r="C22" s="280">
        <v>-14</v>
      </c>
      <c r="D22" s="280"/>
      <c r="E22" s="280"/>
      <c r="F22" s="280">
        <v>11</v>
      </c>
      <c r="G22" s="280"/>
      <c r="H22" s="280"/>
      <c r="I22" s="280"/>
      <c r="J22" s="280">
        <v>-1.615</v>
      </c>
      <c r="K22" s="280"/>
      <c r="L22" s="280"/>
      <c r="M22" s="280"/>
      <c r="N22" s="280"/>
      <c r="O22" s="280"/>
      <c r="P22" s="280"/>
      <c r="Q22" s="281"/>
      <c r="R22" s="5"/>
    </row>
    <row r="23" spans="1:18" ht="12.75">
      <c r="A23" s="286" t="s">
        <v>243</v>
      </c>
      <c r="B23" s="279">
        <v>0</v>
      </c>
      <c r="C23" s="280" t="s">
        <v>244</v>
      </c>
      <c r="D23" s="280"/>
      <c r="E23" s="280"/>
      <c r="F23" s="280"/>
      <c r="G23" s="280"/>
      <c r="H23" s="280"/>
      <c r="I23" s="280"/>
      <c r="J23" s="280">
        <v>-1408.612</v>
      </c>
      <c r="K23" s="280"/>
      <c r="L23" s="280"/>
      <c r="M23" s="280"/>
      <c r="N23" s="280"/>
      <c r="O23" s="280">
        <v>-1658</v>
      </c>
      <c r="P23" s="280"/>
      <c r="Q23" s="281"/>
      <c r="R23" s="5"/>
    </row>
    <row r="24" spans="1:18" ht="13.5" thickBot="1">
      <c r="A24" s="286" t="s">
        <v>50</v>
      </c>
      <c r="B24" s="279">
        <v>-116</v>
      </c>
      <c r="C24" s="280">
        <v>-194</v>
      </c>
      <c r="D24" s="280">
        <v>-3</v>
      </c>
      <c r="E24" s="280">
        <v>-10</v>
      </c>
      <c r="F24" s="280"/>
      <c r="G24" s="280"/>
      <c r="H24" s="280"/>
      <c r="I24" s="280"/>
      <c r="J24" s="280">
        <v>-933.3786099999999</v>
      </c>
      <c r="K24" s="280">
        <v>0</v>
      </c>
      <c r="L24" s="280"/>
      <c r="M24" s="280"/>
      <c r="N24" s="280"/>
      <c r="O24" s="280">
        <v>-14195</v>
      </c>
      <c r="P24" s="280"/>
      <c r="Q24" s="281"/>
      <c r="R24" s="5"/>
    </row>
    <row r="25" spans="1:18" ht="14.25" thickBot="1" thickTop="1">
      <c r="A25" s="287" t="s">
        <v>245</v>
      </c>
      <c r="B25" s="288">
        <v>2972</v>
      </c>
      <c r="C25" s="289">
        <v>13961</v>
      </c>
      <c r="D25" s="289">
        <v>99</v>
      </c>
      <c r="E25" s="289">
        <v>3219</v>
      </c>
      <c r="F25" s="289">
        <v>10</v>
      </c>
      <c r="G25" s="289">
        <v>981</v>
      </c>
      <c r="H25" s="289">
        <v>18171</v>
      </c>
      <c r="I25" s="289">
        <v>7377</v>
      </c>
      <c r="J25" s="289">
        <v>23072.908000000003</v>
      </c>
      <c r="K25" s="289">
        <v>2558</v>
      </c>
      <c r="L25" s="289">
        <v>18</v>
      </c>
      <c r="M25" s="289" t="s">
        <v>237</v>
      </c>
      <c r="N25" s="289" t="s">
        <v>237</v>
      </c>
      <c r="O25" s="289">
        <v>57579</v>
      </c>
      <c r="P25" s="289">
        <v>400</v>
      </c>
      <c r="Q25" s="297">
        <v>88</v>
      </c>
      <c r="R25" s="5"/>
    </row>
    <row r="26" spans="1:18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</row>
    <row r="27" spans="1:18" ht="14.25" thickBot="1" thickTop="1">
      <c r="A27" s="287" t="s">
        <v>52</v>
      </c>
      <c r="B27" s="288">
        <v>2972</v>
      </c>
      <c r="C27" s="288">
        <v>13961</v>
      </c>
      <c r="D27" s="289">
        <v>99</v>
      </c>
      <c r="E27" s="289">
        <v>3219</v>
      </c>
      <c r="F27" s="289">
        <v>10</v>
      </c>
      <c r="G27" s="289">
        <v>981</v>
      </c>
      <c r="H27" s="289">
        <v>18171</v>
      </c>
      <c r="I27" s="289">
        <v>7377</v>
      </c>
      <c r="J27" s="289">
        <v>23072.908</v>
      </c>
      <c r="K27" s="289">
        <v>2558</v>
      </c>
      <c r="L27" s="289">
        <v>18</v>
      </c>
      <c r="M27" s="289" t="s">
        <v>237</v>
      </c>
      <c r="N27" s="289" t="s">
        <v>237</v>
      </c>
      <c r="O27" s="289">
        <v>57579</v>
      </c>
      <c r="P27" s="289">
        <v>400</v>
      </c>
      <c r="Q27" s="290">
        <v>88</v>
      </c>
      <c r="R27" s="5"/>
    </row>
    <row r="28" spans="1:18" ht="13.5" thickTop="1">
      <c r="A28" s="299" t="s">
        <v>53</v>
      </c>
      <c r="B28" s="301">
        <v>1507</v>
      </c>
      <c r="C28" s="301">
        <v>6870</v>
      </c>
      <c r="D28" s="301">
        <v>13</v>
      </c>
      <c r="E28" s="301">
        <v>3031</v>
      </c>
      <c r="F28" s="301">
        <v>0</v>
      </c>
      <c r="G28" s="301">
        <v>981</v>
      </c>
      <c r="H28" s="301" t="s">
        <v>237</v>
      </c>
      <c r="I28" s="301" t="s">
        <v>237</v>
      </c>
      <c r="J28" s="301">
        <v>5772.209000000001</v>
      </c>
      <c r="K28" s="301">
        <v>2005</v>
      </c>
      <c r="L28" s="301"/>
      <c r="M28" s="301" t="s">
        <v>237</v>
      </c>
      <c r="N28" s="301" t="s">
        <v>237</v>
      </c>
      <c r="O28" s="301">
        <v>32589</v>
      </c>
      <c r="P28" s="301">
        <v>0</v>
      </c>
      <c r="Q28" s="379">
        <v>20</v>
      </c>
      <c r="R28" s="5"/>
    </row>
    <row r="29" spans="1:18" ht="12.75">
      <c r="A29" s="286" t="s">
        <v>246</v>
      </c>
      <c r="B29" s="279" t="s">
        <v>237</v>
      </c>
      <c r="C29" s="280" t="s">
        <v>237</v>
      </c>
      <c r="D29" s="280"/>
      <c r="E29" s="280">
        <v>2697</v>
      </c>
      <c r="F29" s="280"/>
      <c r="G29" s="280"/>
      <c r="H29" s="280"/>
      <c r="I29" s="280"/>
      <c r="J29" s="280">
        <v>718</v>
      </c>
      <c r="K29" s="280">
        <v>4</v>
      </c>
      <c r="L29" s="280"/>
      <c r="M29" s="280"/>
      <c r="N29" s="280"/>
      <c r="O29" s="280">
        <v>6734</v>
      </c>
      <c r="P29" s="280"/>
      <c r="Q29" s="281"/>
      <c r="R29" s="5"/>
    </row>
    <row r="30" spans="1:18" ht="12.75">
      <c r="A30" s="286" t="s">
        <v>55</v>
      </c>
      <c r="B30" s="279">
        <v>0</v>
      </c>
      <c r="C30" s="280">
        <v>30</v>
      </c>
      <c r="D30" s="280"/>
      <c r="E30" s="280">
        <v>90</v>
      </c>
      <c r="F30" s="280"/>
      <c r="G30" s="280"/>
      <c r="H30" s="280"/>
      <c r="I30" s="280"/>
      <c r="J30" s="280">
        <v>692.494</v>
      </c>
      <c r="K30" s="280">
        <v>255</v>
      </c>
      <c r="L30" s="280"/>
      <c r="M30" s="280"/>
      <c r="N30" s="280"/>
      <c r="O30" s="280">
        <v>4795.7</v>
      </c>
      <c r="P30" s="280"/>
      <c r="Q30" s="281"/>
      <c r="R30" s="5"/>
    </row>
    <row r="31" spans="1:18" ht="12.75">
      <c r="A31" s="286" t="s">
        <v>56</v>
      </c>
      <c r="B31" s="279">
        <v>0</v>
      </c>
      <c r="C31" s="280" t="s">
        <v>237</v>
      </c>
      <c r="D31" s="280"/>
      <c r="E31" s="280"/>
      <c r="F31" s="280"/>
      <c r="G31" s="280"/>
      <c r="H31" s="280"/>
      <c r="I31" s="280"/>
      <c r="J31" s="280">
        <v>1387.193</v>
      </c>
      <c r="K31" s="280"/>
      <c r="L31" s="280"/>
      <c r="M31" s="280"/>
      <c r="N31" s="280"/>
      <c r="O31" s="280"/>
      <c r="P31" s="280"/>
      <c r="Q31" s="281"/>
      <c r="R31" s="5"/>
    </row>
    <row r="32" spans="1:18" ht="12.75">
      <c r="A32" s="286" t="s">
        <v>57</v>
      </c>
      <c r="B32" s="279">
        <v>0</v>
      </c>
      <c r="C32" s="280">
        <v>135</v>
      </c>
      <c r="D32" s="280"/>
      <c r="E32" s="280"/>
      <c r="F32" s="280"/>
      <c r="G32" s="280"/>
      <c r="H32" s="280"/>
      <c r="I32" s="280"/>
      <c r="J32" s="280">
        <v>37.538</v>
      </c>
      <c r="K32" s="280">
        <v>798</v>
      </c>
      <c r="L32" s="280"/>
      <c r="M32" s="280"/>
      <c r="N32" s="280"/>
      <c r="O32" s="280">
        <v>442</v>
      </c>
      <c r="P32" s="280"/>
      <c r="Q32" s="281"/>
      <c r="R32" s="5"/>
    </row>
    <row r="33" spans="1:18" ht="12.75">
      <c r="A33" s="286" t="s">
        <v>58</v>
      </c>
      <c r="B33" s="279">
        <v>903</v>
      </c>
      <c r="C33" s="280">
        <v>1075</v>
      </c>
      <c r="D33" s="280"/>
      <c r="E33" s="280">
        <v>40</v>
      </c>
      <c r="F33" s="280"/>
      <c r="G33" s="280">
        <v>970</v>
      </c>
      <c r="H33" s="280"/>
      <c r="I33" s="280"/>
      <c r="J33" s="280">
        <v>193.699</v>
      </c>
      <c r="K33" s="280">
        <v>151</v>
      </c>
      <c r="L33" s="280"/>
      <c r="M33" s="280"/>
      <c r="N33" s="280"/>
      <c r="O33" s="280">
        <v>4900</v>
      </c>
      <c r="P33" s="280"/>
      <c r="Q33" s="281"/>
      <c r="R33" s="5"/>
    </row>
    <row r="34" spans="1:18" ht="12.75">
      <c r="A34" s="286" t="s">
        <v>59</v>
      </c>
      <c r="B34" s="279">
        <v>0</v>
      </c>
      <c r="C34" s="280">
        <v>1180</v>
      </c>
      <c r="D34" s="280"/>
      <c r="E34" s="280">
        <v>28</v>
      </c>
      <c r="F34" s="280"/>
      <c r="G34" s="280"/>
      <c r="H34" s="280"/>
      <c r="I34" s="280"/>
      <c r="J34" s="280">
        <v>101.886</v>
      </c>
      <c r="K34" s="280">
        <v>24</v>
      </c>
      <c r="L34" s="280"/>
      <c r="M34" s="280"/>
      <c r="N34" s="280"/>
      <c r="O34" s="280">
        <v>550</v>
      </c>
      <c r="P34" s="280"/>
      <c r="Q34" s="281"/>
      <c r="R34" s="5"/>
    </row>
    <row r="35" spans="1:18" ht="12.75">
      <c r="A35" s="286" t="s">
        <v>60</v>
      </c>
      <c r="B35" s="279">
        <v>3</v>
      </c>
      <c r="C35" s="280">
        <v>60</v>
      </c>
      <c r="D35" s="280"/>
      <c r="E35" s="280">
        <v>39</v>
      </c>
      <c r="F35" s="280"/>
      <c r="G35" s="280"/>
      <c r="H35" s="280"/>
      <c r="I35" s="280"/>
      <c r="J35" s="280">
        <v>244.3</v>
      </c>
      <c r="K35" s="280"/>
      <c r="L35" s="280"/>
      <c r="M35" s="280"/>
      <c r="N35" s="280"/>
      <c r="O35" s="280">
        <v>2673</v>
      </c>
      <c r="P35" s="280"/>
      <c r="Q35" s="281"/>
      <c r="R35" s="5"/>
    </row>
    <row r="36" spans="1:18" ht="12.75">
      <c r="A36" s="286" t="s">
        <v>61</v>
      </c>
      <c r="B36" s="279">
        <v>601</v>
      </c>
      <c r="C36" s="556">
        <v>4390</v>
      </c>
      <c r="D36" s="280">
        <v>13</v>
      </c>
      <c r="E36" s="280">
        <v>137</v>
      </c>
      <c r="F36" s="280"/>
      <c r="G36" s="280">
        <v>11</v>
      </c>
      <c r="H36" s="280"/>
      <c r="I36" s="280"/>
      <c r="J36" s="280">
        <v>2397.099</v>
      </c>
      <c r="K36" s="280">
        <v>773</v>
      </c>
      <c r="L36" s="280"/>
      <c r="M36" s="280"/>
      <c r="N36" s="280"/>
      <c r="O36" s="280">
        <v>12494.3</v>
      </c>
      <c r="P36" s="280" t="s">
        <v>237</v>
      </c>
      <c r="Q36" s="281">
        <v>20</v>
      </c>
      <c r="R36" s="5"/>
    </row>
    <row r="37" spans="1:18" ht="12.75">
      <c r="A37" s="282" t="s">
        <v>62</v>
      </c>
      <c r="B37" s="303">
        <v>14</v>
      </c>
      <c r="C37" s="280"/>
      <c r="D37" s="304">
        <v>0</v>
      </c>
      <c r="E37" s="304">
        <v>0</v>
      </c>
      <c r="F37" s="304" t="s">
        <v>237</v>
      </c>
      <c r="G37" s="304">
        <v>0</v>
      </c>
      <c r="H37" s="304" t="s">
        <v>237</v>
      </c>
      <c r="I37" s="304" t="s">
        <v>237</v>
      </c>
      <c r="J37" s="304">
        <v>9894.139000000001</v>
      </c>
      <c r="K37" s="304"/>
      <c r="L37" s="304"/>
      <c r="M37" s="304" t="s">
        <v>237</v>
      </c>
      <c r="N37" s="304" t="s">
        <v>237</v>
      </c>
      <c r="O37" s="304">
        <v>478</v>
      </c>
      <c r="P37" s="304" t="s">
        <v>237</v>
      </c>
      <c r="Q37" s="305" t="s">
        <v>237</v>
      </c>
      <c r="R37" s="5"/>
    </row>
    <row r="38" spans="1:18" ht="12.75">
      <c r="A38" s="286" t="s">
        <v>247</v>
      </c>
      <c r="B38" s="279">
        <v>14</v>
      </c>
      <c r="C38" s="553" t="s">
        <v>237</v>
      </c>
      <c r="D38" s="280"/>
      <c r="E38" s="280"/>
      <c r="F38" s="280"/>
      <c r="G38" s="280"/>
      <c r="H38" s="280"/>
      <c r="I38" s="280"/>
      <c r="J38" s="280">
        <v>205.784</v>
      </c>
      <c r="K38" s="280" t="s">
        <v>237</v>
      </c>
      <c r="L38" s="280"/>
      <c r="M38" s="280"/>
      <c r="N38" s="280"/>
      <c r="O38" s="280">
        <v>478</v>
      </c>
      <c r="P38" s="280"/>
      <c r="Q38" s="281"/>
      <c r="R38" s="5"/>
    </row>
    <row r="39" spans="1:18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207.977</v>
      </c>
      <c r="K39" s="280"/>
      <c r="L39" s="280"/>
      <c r="M39" s="280"/>
      <c r="N39" s="280"/>
      <c r="O39" s="280"/>
      <c r="P39" s="280"/>
      <c r="Q39" s="281"/>
      <c r="R39" s="5"/>
    </row>
    <row r="40" spans="1:18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/>
      <c r="J40" s="280">
        <v>468.153</v>
      </c>
      <c r="K40" s="280"/>
      <c r="L40" s="280"/>
      <c r="M40" s="280"/>
      <c r="N40" s="280"/>
      <c r="O40" s="280"/>
      <c r="P40" s="280"/>
      <c r="Q40" s="281"/>
      <c r="R40" s="5"/>
    </row>
    <row r="41" spans="1:18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/>
      <c r="J41" s="280">
        <v>9012.225</v>
      </c>
      <c r="K41" s="280"/>
      <c r="L41" s="280"/>
      <c r="M41" s="280"/>
      <c r="N41" s="280"/>
      <c r="O41" s="280"/>
      <c r="P41" s="280"/>
      <c r="Q41" s="281"/>
      <c r="R41" s="5"/>
    </row>
    <row r="42" spans="1:18" ht="12.75">
      <c r="A42" s="306" t="s">
        <v>63</v>
      </c>
      <c r="B42" s="307">
        <v>1451</v>
      </c>
      <c r="C42" s="308">
        <v>7091</v>
      </c>
      <c r="D42" s="308">
        <v>86</v>
      </c>
      <c r="E42" s="308">
        <v>188</v>
      </c>
      <c r="F42" s="308">
        <v>10</v>
      </c>
      <c r="G42" s="308"/>
      <c r="H42" s="308">
        <v>18171</v>
      </c>
      <c r="I42" s="308">
        <v>7377</v>
      </c>
      <c r="J42" s="304">
        <v>5590.709000000001</v>
      </c>
      <c r="K42" s="308">
        <v>553</v>
      </c>
      <c r="L42" s="308">
        <v>18</v>
      </c>
      <c r="M42" s="308"/>
      <c r="N42" s="308"/>
      <c r="O42" s="308">
        <v>24512</v>
      </c>
      <c r="P42" s="308">
        <v>400</v>
      </c>
      <c r="Q42" s="380">
        <v>68</v>
      </c>
      <c r="R42" s="5"/>
    </row>
    <row r="43" spans="1:18" ht="12.75">
      <c r="A43" s="381" t="s">
        <v>64</v>
      </c>
      <c r="B43" s="283">
        <v>1451</v>
      </c>
      <c r="C43" s="284">
        <v>7091</v>
      </c>
      <c r="D43" s="284">
        <v>86</v>
      </c>
      <c r="E43" s="284">
        <v>188</v>
      </c>
      <c r="F43" s="284">
        <v>10</v>
      </c>
      <c r="G43" s="284"/>
      <c r="H43" s="284">
        <v>18171</v>
      </c>
      <c r="I43" s="284">
        <v>7377</v>
      </c>
      <c r="J43" s="284">
        <v>3305.869</v>
      </c>
      <c r="K43" s="284">
        <v>553</v>
      </c>
      <c r="L43" s="284">
        <v>18</v>
      </c>
      <c r="M43" s="284"/>
      <c r="N43" s="284"/>
      <c r="O43" s="284">
        <v>23523</v>
      </c>
      <c r="P43" s="284">
        <v>400</v>
      </c>
      <c r="Q43" s="285">
        <v>68</v>
      </c>
      <c r="R43" s="5"/>
    </row>
    <row r="44" spans="1:18" ht="12.75">
      <c r="A44" s="381" t="s">
        <v>65</v>
      </c>
      <c r="B44" s="283" t="s">
        <v>237</v>
      </c>
      <c r="C44" s="280" t="s">
        <v>237</v>
      </c>
      <c r="D44" s="284"/>
      <c r="E44" s="284">
        <v>0</v>
      </c>
      <c r="F44" s="284"/>
      <c r="G44" s="284"/>
      <c r="H44" s="284"/>
      <c r="I44" s="284"/>
      <c r="J44" s="284">
        <v>2284.84</v>
      </c>
      <c r="K44" s="284"/>
      <c r="L44" s="284"/>
      <c r="M44" s="284"/>
      <c r="N44" s="284"/>
      <c r="O44" s="284">
        <v>989</v>
      </c>
      <c r="P44" s="284"/>
      <c r="Q44" s="285"/>
      <c r="R44" s="5"/>
    </row>
    <row r="45" spans="1:18" ht="13.5" thickBot="1">
      <c r="A45" s="282" t="s">
        <v>66</v>
      </c>
      <c r="B45" s="303"/>
      <c r="C45" s="304"/>
      <c r="D45" s="304"/>
      <c r="E45" s="304"/>
      <c r="F45" s="304"/>
      <c r="G45" s="304"/>
      <c r="H45" s="304"/>
      <c r="I45" s="304"/>
      <c r="J45" s="280">
        <v>1815.851</v>
      </c>
      <c r="K45" s="304"/>
      <c r="L45" s="304"/>
      <c r="M45" s="304"/>
      <c r="N45" s="304"/>
      <c r="O45" s="304"/>
      <c r="P45" s="304"/>
      <c r="Q45" s="305"/>
      <c r="R45" s="5"/>
    </row>
    <row r="46" spans="1:18" ht="13.5" thickTop="1">
      <c r="A46" s="310" t="s">
        <v>251</v>
      </c>
      <c r="B46" s="311">
        <v>1796.1</v>
      </c>
      <c r="C46" s="312">
        <v>21963.8</v>
      </c>
      <c r="D46" s="312"/>
      <c r="E46" s="312"/>
      <c r="F46" s="312"/>
      <c r="G46" s="312"/>
      <c r="H46" s="312"/>
      <c r="I46" s="312">
        <v>56.4</v>
      </c>
      <c r="J46" s="312">
        <v>5174.5</v>
      </c>
      <c r="K46" s="312">
        <v>10788.2</v>
      </c>
      <c r="L46" s="312"/>
      <c r="M46" s="312">
        <v>33950.9</v>
      </c>
      <c r="N46" s="312">
        <v>77.6</v>
      </c>
      <c r="O46" s="312">
        <v>73807.5</v>
      </c>
      <c r="P46" s="313"/>
      <c r="Q46" s="314" t="s">
        <v>237</v>
      </c>
      <c r="R46" s="5"/>
    </row>
    <row r="47" spans="1:18" ht="13.5" thickBot="1">
      <c r="A47" s="272" t="s">
        <v>252</v>
      </c>
      <c r="B47" s="315">
        <v>352.6</v>
      </c>
      <c r="C47" s="316">
        <v>5660.5</v>
      </c>
      <c r="D47" s="316"/>
      <c r="E47" s="316"/>
      <c r="F47" s="316"/>
      <c r="G47" s="316"/>
      <c r="H47" s="316"/>
      <c r="I47" s="316">
        <v>10.8</v>
      </c>
      <c r="J47" s="316">
        <v>1914</v>
      </c>
      <c r="K47" s="316">
        <v>2700.5</v>
      </c>
      <c r="L47" s="316"/>
      <c r="M47" s="316">
        <v>9681.7</v>
      </c>
      <c r="N47" s="316">
        <v>17.5</v>
      </c>
      <c r="O47" s="316">
        <v>20337.6</v>
      </c>
      <c r="P47" s="317"/>
      <c r="Q47" s="318" t="s">
        <v>237</v>
      </c>
      <c r="R47" s="5"/>
    </row>
    <row r="48" spans="1:18" ht="13.5" thickTop="1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</row>
    <row r="49" spans="1:18" ht="12.7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</row>
    <row r="50" spans="1:18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</row>
    <row r="51" spans="1:18" ht="12.75">
      <c r="A51" s="549"/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1:18" ht="12.75">
      <c r="A52" s="549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</row>
    <row r="53" spans="1:18" ht="12.75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</row>
    <row r="54" spans="1:18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  <row r="55" spans="1:18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21"/>
      <c r="B57" s="221"/>
      <c r="C57" s="221"/>
      <c r="D57" s="221"/>
      <c r="E57" s="221"/>
      <c r="F57" s="221"/>
      <c r="G57" s="221"/>
      <c r="H57" s="414"/>
      <c r="I57" s="414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568" t="str">
        <f>A1</f>
        <v>1993 YILI GENEL ENERJİ DENGESİ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</row>
    <row r="59" spans="1:18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</row>
    <row r="60" spans="1:18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thickTop="1">
      <c r="A62" s="321"/>
      <c r="B62" s="322"/>
      <c r="C62" s="322"/>
      <c r="D62" s="322"/>
      <c r="E62" s="322" t="s">
        <v>70</v>
      </c>
      <c r="F62" s="322"/>
      <c r="G62" s="322"/>
      <c r="H62" s="322" t="s">
        <v>253</v>
      </c>
      <c r="I62" s="322" t="s">
        <v>254</v>
      </c>
      <c r="J62" s="322" t="s">
        <v>237</v>
      </c>
      <c r="K62" s="322"/>
      <c r="L62" s="322" t="s">
        <v>296</v>
      </c>
      <c r="M62" s="322"/>
      <c r="N62" s="322" t="s">
        <v>255</v>
      </c>
      <c r="O62" s="322"/>
      <c r="P62" s="322" t="s">
        <v>255</v>
      </c>
      <c r="Q62" s="322"/>
      <c r="R62" s="323"/>
    </row>
    <row r="63" spans="1:18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298</v>
      </c>
      <c r="G63" s="325" t="s">
        <v>226</v>
      </c>
      <c r="H63" s="325" t="s">
        <v>257</v>
      </c>
      <c r="I63" s="325" t="s">
        <v>258</v>
      </c>
      <c r="J63" s="325" t="s">
        <v>11</v>
      </c>
      <c r="K63" s="325" t="s">
        <v>88</v>
      </c>
      <c r="L63" s="325" t="s">
        <v>291</v>
      </c>
      <c r="M63" s="325" t="s">
        <v>14</v>
      </c>
      <c r="N63" s="325" t="s">
        <v>259</v>
      </c>
      <c r="O63" s="325" t="s">
        <v>16</v>
      </c>
      <c r="P63" s="325" t="s">
        <v>260</v>
      </c>
      <c r="Q63" s="325" t="s">
        <v>17</v>
      </c>
      <c r="R63" s="326" t="s">
        <v>71</v>
      </c>
    </row>
    <row r="64" spans="1:18" ht="13.5" thickTop="1">
      <c r="A64" s="327" t="s">
        <v>234</v>
      </c>
      <c r="B64" s="328">
        <v>1722</v>
      </c>
      <c r="C64" s="328">
        <v>9790.49</v>
      </c>
      <c r="D64" s="328">
        <v>36.98</v>
      </c>
      <c r="E64" s="328"/>
      <c r="F64" s="328"/>
      <c r="G64" s="328">
        <v>5451.3</v>
      </c>
      <c r="H64" s="328">
        <v>1696.71</v>
      </c>
      <c r="I64" s="328">
        <v>18697.48</v>
      </c>
      <c r="J64" s="328">
        <v>4086.6220500000004</v>
      </c>
      <c r="K64" s="328">
        <v>182</v>
      </c>
      <c r="L64" s="328"/>
      <c r="M64" s="328">
        <v>2919.786</v>
      </c>
      <c r="N64" s="328">
        <v>67.08</v>
      </c>
      <c r="O64" s="328"/>
      <c r="P64" s="328">
        <v>400</v>
      </c>
      <c r="Q64" s="328">
        <v>88</v>
      </c>
      <c r="R64" s="330">
        <v>26440.968050000003</v>
      </c>
    </row>
    <row r="65" spans="1:18" ht="12.75">
      <c r="A65" s="331" t="s">
        <v>235</v>
      </c>
      <c r="B65" s="332">
        <v>4046</v>
      </c>
      <c r="C65" s="332">
        <v>0</v>
      </c>
      <c r="D65" s="332"/>
      <c r="E65" s="332">
        <v>63</v>
      </c>
      <c r="F65" s="332">
        <v>727.32</v>
      </c>
      <c r="G65" s="332"/>
      <c r="H65" s="332"/>
      <c r="I65" s="332">
        <v>4836.32</v>
      </c>
      <c r="J65" s="332">
        <v>26817.00316</v>
      </c>
      <c r="K65" s="332">
        <v>4508.14</v>
      </c>
      <c r="L65" s="332"/>
      <c r="M65" s="332"/>
      <c r="N65" s="332"/>
      <c r="O65" s="332">
        <v>18.318</v>
      </c>
      <c r="P65" s="332"/>
      <c r="Q65" s="332"/>
      <c r="R65" s="333">
        <v>36179.78116</v>
      </c>
    </row>
    <row r="66" spans="1:18" ht="12.75">
      <c r="A66" s="331" t="s">
        <v>236</v>
      </c>
      <c r="B66" s="332"/>
      <c r="C66" s="332">
        <v>0</v>
      </c>
      <c r="D66" s="332"/>
      <c r="E66" s="332" t="s">
        <v>237</v>
      </c>
      <c r="F66" s="332"/>
      <c r="G66" s="332"/>
      <c r="H66" s="332"/>
      <c r="I66" s="332" t="s">
        <v>237</v>
      </c>
      <c r="J66" s="332">
        <v>2203.2742</v>
      </c>
      <c r="K66" s="332"/>
      <c r="L66" s="332"/>
      <c r="M66" s="332"/>
      <c r="N66" s="332"/>
      <c r="O66" s="332">
        <v>50.654</v>
      </c>
      <c r="P66" s="332"/>
      <c r="Q66" s="332"/>
      <c r="R66" s="333">
        <v>2253.9282</v>
      </c>
    </row>
    <row r="67" spans="1:18" ht="12.75">
      <c r="A67" s="331" t="s">
        <v>238</v>
      </c>
      <c r="B67" s="332" t="s">
        <v>237</v>
      </c>
      <c r="C67" s="332">
        <v>0</v>
      </c>
      <c r="D67" s="332"/>
      <c r="E67" s="332" t="s">
        <v>237</v>
      </c>
      <c r="F67" s="332"/>
      <c r="G67" s="332"/>
      <c r="H67" s="332"/>
      <c r="I67" s="332" t="s">
        <v>237</v>
      </c>
      <c r="J67" s="332">
        <v>331.2852</v>
      </c>
      <c r="K67" s="332"/>
      <c r="L67" s="332"/>
      <c r="M67" s="332"/>
      <c r="N67" s="332"/>
      <c r="O67" s="332"/>
      <c r="P67" s="332"/>
      <c r="Q67" s="332"/>
      <c r="R67" s="333">
        <v>331.2852</v>
      </c>
    </row>
    <row r="68" spans="1:18" ht="12.75">
      <c r="A68" s="331" t="s">
        <v>239</v>
      </c>
      <c r="B68" s="332">
        <v>66</v>
      </c>
      <c r="C68" s="332">
        <v>127.58</v>
      </c>
      <c r="D68" s="332">
        <v>6.88</v>
      </c>
      <c r="E68" s="332">
        <v>27.5</v>
      </c>
      <c r="F68" s="332">
        <v>18.24</v>
      </c>
      <c r="G68" s="332"/>
      <c r="H68" s="332"/>
      <c r="I68" s="332">
        <v>246.2</v>
      </c>
      <c r="J68" s="332">
        <v>47.174985</v>
      </c>
      <c r="K68" s="332">
        <v>-60.06</v>
      </c>
      <c r="L68" s="332"/>
      <c r="M68" s="332"/>
      <c r="N68" s="332"/>
      <c r="O68" s="332"/>
      <c r="P68" s="332"/>
      <c r="Q68" s="332"/>
      <c r="R68" s="333">
        <v>233.31498499999998</v>
      </c>
    </row>
    <row r="69" spans="1:18" ht="12.75">
      <c r="A69" s="331" t="s">
        <v>240</v>
      </c>
      <c r="B69" s="332" t="s">
        <v>237</v>
      </c>
      <c r="C69" s="332">
        <v>0</v>
      </c>
      <c r="D69" s="332"/>
      <c r="E69" s="332" t="s">
        <v>237</v>
      </c>
      <c r="F69" s="332"/>
      <c r="G69" s="332"/>
      <c r="H69" s="332"/>
      <c r="I69" s="332" t="s">
        <v>237</v>
      </c>
      <c r="J69" s="332">
        <v>-44.404785000000004</v>
      </c>
      <c r="K69" s="332"/>
      <c r="L69" s="332"/>
      <c r="M69" s="332"/>
      <c r="N69" s="332"/>
      <c r="O69" s="332"/>
      <c r="P69" s="332"/>
      <c r="Q69" s="332"/>
      <c r="R69" s="333">
        <v>-44.404785000000004</v>
      </c>
    </row>
    <row r="70" spans="1:18" ht="12.75">
      <c r="A70" s="334" t="s">
        <v>41</v>
      </c>
      <c r="B70" s="335">
        <v>5834</v>
      </c>
      <c r="C70" s="335">
        <v>9918.07</v>
      </c>
      <c r="D70" s="335">
        <v>43.86</v>
      </c>
      <c r="E70" s="335">
        <v>90.5</v>
      </c>
      <c r="F70" s="335">
        <v>745.56</v>
      </c>
      <c r="G70" s="335">
        <v>5451.3</v>
      </c>
      <c r="H70" s="335">
        <v>1696.71</v>
      </c>
      <c r="I70" s="335">
        <v>23780</v>
      </c>
      <c r="J70" s="335">
        <v>28371.836010000006</v>
      </c>
      <c r="K70" s="335">
        <v>4630.08</v>
      </c>
      <c r="L70" s="335"/>
      <c r="M70" s="335">
        <v>2919.786</v>
      </c>
      <c r="N70" s="335">
        <v>67.08</v>
      </c>
      <c r="O70" s="335">
        <v>-32.336</v>
      </c>
      <c r="P70" s="335">
        <v>400</v>
      </c>
      <c r="Q70" s="335">
        <v>88</v>
      </c>
      <c r="R70" s="336">
        <v>60224.44601</v>
      </c>
    </row>
    <row r="71" spans="1:18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/>
      <c r="J71" s="332">
        <v>40.28984</v>
      </c>
      <c r="K71" s="332"/>
      <c r="L71" s="332"/>
      <c r="M71" s="332"/>
      <c r="N71" s="332"/>
      <c r="O71" s="332"/>
      <c r="P71" s="332"/>
      <c r="Q71" s="332"/>
      <c r="R71" s="333">
        <v>40.28984</v>
      </c>
    </row>
    <row r="72" spans="1:18" ht="14.25" thickBot="1" thickTop="1">
      <c r="A72" s="337" t="s">
        <v>43</v>
      </c>
      <c r="B72" s="338">
        <v>5834</v>
      </c>
      <c r="C72" s="338">
        <v>9918.07</v>
      </c>
      <c r="D72" s="338">
        <v>43.86</v>
      </c>
      <c r="E72" s="338">
        <v>90.5</v>
      </c>
      <c r="F72" s="338">
        <v>745.56</v>
      </c>
      <c r="G72" s="338">
        <v>5451.3</v>
      </c>
      <c r="H72" s="338">
        <v>1696.71</v>
      </c>
      <c r="I72" s="338">
        <v>23780</v>
      </c>
      <c r="J72" s="338">
        <v>28412.125850000008</v>
      </c>
      <c r="K72" s="338">
        <v>4630.08</v>
      </c>
      <c r="L72" s="338"/>
      <c r="M72" s="338">
        <v>2919.786</v>
      </c>
      <c r="N72" s="338">
        <v>67.08</v>
      </c>
      <c r="O72" s="338">
        <v>-32.336</v>
      </c>
      <c r="P72" s="338">
        <v>400</v>
      </c>
      <c r="Q72" s="338">
        <v>88</v>
      </c>
      <c r="R72" s="339">
        <v>60264.73585000001</v>
      </c>
    </row>
    <row r="73" spans="1:18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340"/>
    </row>
    <row r="74" spans="1:18" ht="13.5" thickTop="1">
      <c r="A74" s="341" t="s">
        <v>44</v>
      </c>
      <c r="B74" s="342">
        <v>-3824</v>
      </c>
      <c r="C74" s="342">
        <v>-5747.06</v>
      </c>
      <c r="D74" s="342">
        <v>-1.29</v>
      </c>
      <c r="E74" s="342">
        <v>2167.8</v>
      </c>
      <c r="F74" s="342"/>
      <c r="G74" s="342" t="s">
        <v>261</v>
      </c>
      <c r="H74" s="342" t="s">
        <v>237</v>
      </c>
      <c r="I74" s="342">
        <v>-7404.55</v>
      </c>
      <c r="J74" s="342">
        <v>-4683.58975</v>
      </c>
      <c r="K74" s="342">
        <v>-2302.3</v>
      </c>
      <c r="L74" s="342">
        <v>7.56</v>
      </c>
      <c r="M74" s="342">
        <v>-2919.786</v>
      </c>
      <c r="N74" s="342">
        <v>-67.08</v>
      </c>
      <c r="O74" s="342">
        <v>4984.13</v>
      </c>
      <c r="P74" s="343">
        <v>0</v>
      </c>
      <c r="Q74" s="343">
        <v>0</v>
      </c>
      <c r="R74" s="344">
        <v>-12385.61575</v>
      </c>
    </row>
    <row r="75" spans="1:18" ht="12.75">
      <c r="A75" s="331" t="s">
        <v>241</v>
      </c>
      <c r="B75" s="332">
        <v>-591</v>
      </c>
      <c r="C75" s="332">
        <v>-5684.66</v>
      </c>
      <c r="D75" s="332"/>
      <c r="E75" s="332"/>
      <c r="F75" s="332"/>
      <c r="G75" s="332"/>
      <c r="H75" s="332"/>
      <c r="I75" s="332">
        <v>-6275.66</v>
      </c>
      <c r="J75" s="332">
        <v>-1591.9343700000002</v>
      </c>
      <c r="K75" s="332">
        <v>-2302.3</v>
      </c>
      <c r="L75" s="332"/>
      <c r="M75" s="332">
        <v>-2919.786</v>
      </c>
      <c r="N75" s="332">
        <v>-67.08</v>
      </c>
      <c r="O75" s="332">
        <v>6347.488</v>
      </c>
      <c r="P75" s="332"/>
      <c r="Q75" s="332"/>
      <c r="R75" s="330">
        <v>-6809.27237</v>
      </c>
    </row>
    <row r="76" spans="1:18" ht="12.75">
      <c r="A76" s="331" t="s">
        <v>289</v>
      </c>
      <c r="B76" s="332">
        <v>-29</v>
      </c>
      <c r="C76" s="332"/>
      <c r="D76" s="332"/>
      <c r="E76" s="332">
        <v>14.7</v>
      </c>
      <c r="F76" s="332"/>
      <c r="G76" s="332"/>
      <c r="H76" s="332"/>
      <c r="I76" s="332">
        <v>-14.3</v>
      </c>
      <c r="J76" s="332">
        <v>0</v>
      </c>
      <c r="K76" s="332"/>
      <c r="L76" s="332">
        <v>7.56</v>
      </c>
      <c r="M76" s="332"/>
      <c r="N76" s="332"/>
      <c r="O76" s="332"/>
      <c r="P76" s="332"/>
      <c r="Q76" s="332"/>
      <c r="R76" s="330">
        <v>-6.74</v>
      </c>
    </row>
    <row r="77" spans="1:18" ht="12.75">
      <c r="A77" s="331" t="s">
        <v>242</v>
      </c>
      <c r="B77" s="332">
        <v>-3116</v>
      </c>
      <c r="C77" s="332" t="s">
        <v>237</v>
      </c>
      <c r="D77" s="332"/>
      <c r="E77" s="332">
        <v>2154.6</v>
      </c>
      <c r="F77" s="332"/>
      <c r="G77" s="332"/>
      <c r="H77" s="332"/>
      <c r="I77" s="332">
        <v>-961.4</v>
      </c>
      <c r="J77" s="332">
        <v>0</v>
      </c>
      <c r="K77" s="332" t="s">
        <v>237</v>
      </c>
      <c r="L77" s="332"/>
      <c r="M77" s="332"/>
      <c r="N77" s="332"/>
      <c r="O77" s="332" t="s">
        <v>237</v>
      </c>
      <c r="P77" s="332"/>
      <c r="Q77" s="332"/>
      <c r="R77" s="330">
        <v>-961.4</v>
      </c>
    </row>
    <row r="78" spans="1:18" ht="12.75">
      <c r="A78" s="331" t="s">
        <v>6</v>
      </c>
      <c r="B78" s="332">
        <v>0</v>
      </c>
      <c r="C78" s="332">
        <v>-4.2</v>
      </c>
      <c r="D78" s="332"/>
      <c r="E78" s="332">
        <v>5.5</v>
      </c>
      <c r="F78" s="332"/>
      <c r="G78" s="332"/>
      <c r="H78" s="332"/>
      <c r="I78" s="332">
        <v>1.3</v>
      </c>
      <c r="J78" s="332">
        <v>-1.5503999999999998</v>
      </c>
      <c r="K78" s="332" t="s">
        <v>237</v>
      </c>
      <c r="L78" s="332"/>
      <c r="M78" s="332"/>
      <c r="N78" s="332"/>
      <c r="O78" s="332" t="s">
        <v>237</v>
      </c>
      <c r="P78" s="332"/>
      <c r="Q78" s="332"/>
      <c r="R78" s="330" t="s">
        <v>237</v>
      </c>
    </row>
    <row r="79" spans="1:18" ht="12.75">
      <c r="A79" s="331" t="s">
        <v>243</v>
      </c>
      <c r="B79" s="332" t="s">
        <v>237</v>
      </c>
      <c r="C79" s="332">
        <v>0</v>
      </c>
      <c r="D79" s="332"/>
      <c r="E79" s="332"/>
      <c r="F79" s="332"/>
      <c r="G79" s="332"/>
      <c r="H79" s="332"/>
      <c r="I79" s="332" t="s">
        <v>261</v>
      </c>
      <c r="J79" s="332">
        <v>-1463.160335</v>
      </c>
      <c r="K79" s="332" t="s">
        <v>237</v>
      </c>
      <c r="L79" s="332"/>
      <c r="M79" s="332"/>
      <c r="N79" s="332"/>
      <c r="O79" s="332">
        <v>-142.588</v>
      </c>
      <c r="P79" s="332"/>
      <c r="Q79" s="332"/>
      <c r="R79" s="330">
        <v>-1605.748335</v>
      </c>
    </row>
    <row r="80" spans="1:18" ht="13.5" thickBot="1">
      <c r="A80" s="331" t="s">
        <v>50</v>
      </c>
      <c r="B80" s="332">
        <v>-88</v>
      </c>
      <c r="C80" s="332">
        <v>-58.2</v>
      </c>
      <c r="D80" s="332">
        <v>-1.29</v>
      </c>
      <c r="E80" s="332">
        <v>-7</v>
      </c>
      <c r="F80" s="332"/>
      <c r="G80" s="332"/>
      <c r="H80" s="332"/>
      <c r="I80" s="332">
        <v>-154.49</v>
      </c>
      <c r="J80" s="332">
        <v>-1626.9446449999996</v>
      </c>
      <c r="K80" s="332">
        <v>0</v>
      </c>
      <c r="L80" s="332"/>
      <c r="M80" s="332"/>
      <c r="N80" s="332"/>
      <c r="O80" s="332">
        <v>-1220.77</v>
      </c>
      <c r="P80" s="332"/>
      <c r="Q80" s="332"/>
      <c r="R80" s="330">
        <v>-3002.204645</v>
      </c>
    </row>
    <row r="81" spans="1:18" ht="14.25" thickBot="1" thickTop="1">
      <c r="A81" s="337" t="s">
        <v>245</v>
      </c>
      <c r="B81" s="338">
        <v>2010</v>
      </c>
      <c r="C81" s="338">
        <v>4171.01</v>
      </c>
      <c r="D81" s="338">
        <v>42.57</v>
      </c>
      <c r="E81" s="338">
        <v>2258.3</v>
      </c>
      <c r="F81" s="338">
        <v>745.56</v>
      </c>
      <c r="G81" s="338">
        <v>5451.3</v>
      </c>
      <c r="H81" s="338">
        <v>1696.71</v>
      </c>
      <c r="I81" s="338">
        <v>16375.45</v>
      </c>
      <c r="J81" s="338">
        <v>23728.53610000001</v>
      </c>
      <c r="K81" s="338">
        <v>2327.78</v>
      </c>
      <c r="L81" s="338">
        <v>7.56</v>
      </c>
      <c r="M81" s="338">
        <v>0</v>
      </c>
      <c r="N81" s="338">
        <v>0</v>
      </c>
      <c r="O81" s="338">
        <v>4951.794000000001</v>
      </c>
      <c r="P81" s="338">
        <v>400</v>
      </c>
      <c r="Q81" s="338">
        <v>88</v>
      </c>
      <c r="R81" s="339">
        <v>47879.120100000015</v>
      </c>
    </row>
    <row r="82" spans="1:18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340"/>
    </row>
    <row r="83" spans="1:18" ht="14.25" thickBot="1" thickTop="1">
      <c r="A83" s="337" t="s">
        <v>52</v>
      </c>
      <c r="B83" s="338">
        <v>2010</v>
      </c>
      <c r="C83" s="338">
        <v>4171.01</v>
      </c>
      <c r="D83" s="338">
        <v>42.57</v>
      </c>
      <c r="E83" s="338">
        <v>2258.3</v>
      </c>
      <c r="F83" s="338">
        <v>745.56</v>
      </c>
      <c r="G83" s="338">
        <v>5451.3</v>
      </c>
      <c r="H83" s="338">
        <v>1696.71</v>
      </c>
      <c r="I83" s="338">
        <v>16375.45</v>
      </c>
      <c r="J83" s="338">
        <v>23728.5361</v>
      </c>
      <c r="K83" s="338">
        <v>2327.78</v>
      </c>
      <c r="L83" s="338">
        <v>7.56</v>
      </c>
      <c r="M83" s="338" t="s">
        <v>237</v>
      </c>
      <c r="N83" s="338" t="s">
        <v>237</v>
      </c>
      <c r="O83" s="338">
        <v>4951.794</v>
      </c>
      <c r="P83" s="338">
        <v>400</v>
      </c>
      <c r="Q83" s="338">
        <v>88</v>
      </c>
      <c r="R83" s="339">
        <v>47879.1201</v>
      </c>
    </row>
    <row r="84" spans="1:18" ht="13.5" thickTop="1">
      <c r="A84" s="345" t="s">
        <v>53</v>
      </c>
      <c r="B84" s="346">
        <v>1033</v>
      </c>
      <c r="C84" s="346">
        <v>2043.71</v>
      </c>
      <c r="D84" s="346">
        <v>5.59</v>
      </c>
      <c r="E84" s="346">
        <v>2121.7</v>
      </c>
      <c r="F84" s="346">
        <v>745.56</v>
      </c>
      <c r="G84" s="346" t="s">
        <v>237</v>
      </c>
      <c r="H84" s="346" t="s">
        <v>237</v>
      </c>
      <c r="I84" s="346">
        <v>5949.56</v>
      </c>
      <c r="J84" s="346">
        <v>5735.800045</v>
      </c>
      <c r="K84" s="346">
        <v>1824.55</v>
      </c>
      <c r="L84" s="346"/>
      <c r="M84" s="346" t="s">
        <v>237</v>
      </c>
      <c r="N84" s="346" t="s">
        <v>237</v>
      </c>
      <c r="O84" s="346">
        <v>2802.6539999999995</v>
      </c>
      <c r="P84" s="346" t="s">
        <v>237</v>
      </c>
      <c r="Q84" s="346">
        <v>20</v>
      </c>
      <c r="R84" s="347">
        <v>16332.564045</v>
      </c>
    </row>
    <row r="85" spans="1:18" ht="12.75">
      <c r="A85" s="331" t="s">
        <v>246</v>
      </c>
      <c r="B85" s="332" t="s">
        <v>237</v>
      </c>
      <c r="C85" s="332" t="s">
        <v>237</v>
      </c>
      <c r="D85" s="332"/>
      <c r="E85" s="332">
        <v>1887.9</v>
      </c>
      <c r="F85" s="332"/>
      <c r="G85" s="332"/>
      <c r="H85" s="332"/>
      <c r="I85" s="332">
        <v>1887.9</v>
      </c>
      <c r="J85" s="332">
        <v>689.767715</v>
      </c>
      <c r="K85" s="332">
        <v>3.64</v>
      </c>
      <c r="L85" s="332"/>
      <c r="M85" s="332"/>
      <c r="N85" s="332"/>
      <c r="O85" s="332">
        <v>579.124</v>
      </c>
      <c r="P85" s="332"/>
      <c r="Q85" s="332"/>
      <c r="R85" s="330">
        <v>3160.4317149999997</v>
      </c>
    </row>
    <row r="86" spans="1:18" ht="12.75">
      <c r="A86" s="331" t="s">
        <v>55</v>
      </c>
      <c r="B86" s="332">
        <v>0</v>
      </c>
      <c r="C86" s="332">
        <v>9</v>
      </c>
      <c r="D86" s="332"/>
      <c r="E86" s="332">
        <v>63</v>
      </c>
      <c r="F86" s="332"/>
      <c r="G86" s="332"/>
      <c r="H86" s="332"/>
      <c r="I86" s="332">
        <v>72</v>
      </c>
      <c r="J86" s="332">
        <v>668.61822</v>
      </c>
      <c r="K86" s="332">
        <v>232.05</v>
      </c>
      <c r="L86" s="332"/>
      <c r="M86" s="332"/>
      <c r="N86" s="332"/>
      <c r="O86" s="332">
        <v>412.4302</v>
      </c>
      <c r="P86" s="332"/>
      <c r="Q86" s="332"/>
      <c r="R86" s="330">
        <v>1385.09842</v>
      </c>
    </row>
    <row r="87" spans="1:18" ht="12.75">
      <c r="A87" s="331" t="s">
        <v>56</v>
      </c>
      <c r="B87" s="332">
        <v>0</v>
      </c>
      <c r="C87" s="332">
        <v>0</v>
      </c>
      <c r="D87" s="332"/>
      <c r="E87" s="332" t="s">
        <v>237</v>
      </c>
      <c r="F87" s="332"/>
      <c r="G87" s="332"/>
      <c r="H87" s="332"/>
      <c r="I87" s="332" t="s">
        <v>237</v>
      </c>
      <c r="J87" s="332">
        <v>1491.2324749999998</v>
      </c>
      <c r="K87" s="332">
        <v>0</v>
      </c>
      <c r="L87" s="332"/>
      <c r="M87" s="332"/>
      <c r="N87" s="332"/>
      <c r="O87" s="332">
        <v>0</v>
      </c>
      <c r="P87" s="332"/>
      <c r="Q87" s="332"/>
      <c r="R87" s="330">
        <v>1491.2324749999998</v>
      </c>
    </row>
    <row r="88" spans="1:18" ht="12.75">
      <c r="A88" s="331" t="s">
        <v>57</v>
      </c>
      <c r="B88" s="332">
        <v>0</v>
      </c>
      <c r="C88" s="332">
        <v>40.5</v>
      </c>
      <c r="D88" s="332"/>
      <c r="E88" s="332">
        <v>0</v>
      </c>
      <c r="F88" s="332"/>
      <c r="G88" s="332" t="s">
        <v>237</v>
      </c>
      <c r="H88" s="332"/>
      <c r="I88" s="332">
        <v>40.5</v>
      </c>
      <c r="J88" s="332">
        <v>36.298365</v>
      </c>
      <c r="K88" s="332">
        <v>726.18</v>
      </c>
      <c r="L88" s="332"/>
      <c r="M88" s="332"/>
      <c r="N88" s="332"/>
      <c r="O88" s="332">
        <v>38.012</v>
      </c>
      <c r="P88" s="332"/>
      <c r="Q88" s="332"/>
      <c r="R88" s="330">
        <v>840.9903649999999</v>
      </c>
    </row>
    <row r="89" spans="1:18" ht="12.75">
      <c r="A89" s="331" t="s">
        <v>58</v>
      </c>
      <c r="B89" s="332">
        <v>606</v>
      </c>
      <c r="C89" s="332">
        <v>322.5</v>
      </c>
      <c r="D89" s="332">
        <v>0</v>
      </c>
      <c r="E89" s="332">
        <v>28</v>
      </c>
      <c r="F89" s="328">
        <v>737.2</v>
      </c>
      <c r="G89" s="332"/>
      <c r="H89" s="332"/>
      <c r="I89" s="332">
        <v>1693.7</v>
      </c>
      <c r="J89" s="332">
        <v>199.86621999999997</v>
      </c>
      <c r="K89" s="332">
        <v>137.41</v>
      </c>
      <c r="L89" s="332"/>
      <c r="M89" s="332"/>
      <c r="N89" s="332"/>
      <c r="O89" s="332">
        <v>421.4</v>
      </c>
      <c r="P89" s="332"/>
      <c r="Q89" s="332"/>
      <c r="R89" s="330">
        <v>2452.37622</v>
      </c>
    </row>
    <row r="90" spans="1:18" ht="12.75">
      <c r="A90" s="331" t="s">
        <v>59</v>
      </c>
      <c r="B90" s="332">
        <v>1</v>
      </c>
      <c r="C90" s="332">
        <v>354</v>
      </c>
      <c r="D90" s="332"/>
      <c r="E90" s="332">
        <v>19.6</v>
      </c>
      <c r="F90" s="328"/>
      <c r="G90" s="332"/>
      <c r="H90" s="332"/>
      <c r="I90" s="332">
        <v>374.6</v>
      </c>
      <c r="J90" s="332">
        <v>97.81056</v>
      </c>
      <c r="K90" s="332">
        <v>21.84</v>
      </c>
      <c r="L90" s="332"/>
      <c r="M90" s="332"/>
      <c r="N90" s="332"/>
      <c r="O90" s="332">
        <v>47.3</v>
      </c>
      <c r="P90" s="332"/>
      <c r="Q90" s="332"/>
      <c r="R90" s="330">
        <v>541.55056</v>
      </c>
    </row>
    <row r="91" spans="1:18" ht="12.75">
      <c r="A91" s="331" t="s">
        <v>60</v>
      </c>
      <c r="B91" s="332">
        <v>2</v>
      </c>
      <c r="C91" s="332">
        <v>18</v>
      </c>
      <c r="D91" s="332"/>
      <c r="E91" s="332">
        <v>27.3</v>
      </c>
      <c r="F91" s="332">
        <v>0</v>
      </c>
      <c r="G91" s="332"/>
      <c r="H91" s="332"/>
      <c r="I91" s="332">
        <v>47.3</v>
      </c>
      <c r="J91" s="332">
        <v>235.3755</v>
      </c>
      <c r="K91" s="332">
        <v>0</v>
      </c>
      <c r="L91" s="332"/>
      <c r="M91" s="332"/>
      <c r="N91" s="332"/>
      <c r="O91" s="332">
        <v>229.878</v>
      </c>
      <c r="P91" s="332"/>
      <c r="Q91" s="332"/>
      <c r="R91" s="330">
        <v>512.5535</v>
      </c>
    </row>
    <row r="92" spans="1:18" ht="12.75">
      <c r="A92" s="331" t="s">
        <v>61</v>
      </c>
      <c r="B92" s="332">
        <v>424</v>
      </c>
      <c r="C92" s="332">
        <v>1299.71</v>
      </c>
      <c r="D92" s="332">
        <v>5.59</v>
      </c>
      <c r="E92" s="332">
        <v>95.9</v>
      </c>
      <c r="F92" s="332">
        <v>8.36</v>
      </c>
      <c r="G92" s="332"/>
      <c r="H92" s="332"/>
      <c r="I92" s="332">
        <v>1833.56</v>
      </c>
      <c r="J92" s="332">
        <v>2316.8309900000004</v>
      </c>
      <c r="K92" s="332">
        <v>703.43</v>
      </c>
      <c r="L92" s="332"/>
      <c r="M92" s="332"/>
      <c r="N92" s="332"/>
      <c r="O92" s="332">
        <v>1074.5098</v>
      </c>
      <c r="P92" s="332"/>
      <c r="Q92" s="332">
        <v>20</v>
      </c>
      <c r="R92" s="330">
        <v>5948.33079</v>
      </c>
    </row>
    <row r="93" spans="1:18" ht="12.75">
      <c r="A93" s="348" t="s">
        <v>62</v>
      </c>
      <c r="B93" s="349">
        <v>11</v>
      </c>
      <c r="C93" s="349">
        <v>0</v>
      </c>
      <c r="D93" s="349" t="s">
        <v>237</v>
      </c>
      <c r="E93" s="349" t="s">
        <v>237</v>
      </c>
      <c r="F93" s="349"/>
      <c r="G93" s="349" t="s">
        <v>237</v>
      </c>
      <c r="H93" s="349" t="s">
        <v>237</v>
      </c>
      <c r="I93" s="349">
        <v>11</v>
      </c>
      <c r="J93" s="349">
        <v>10367.377105</v>
      </c>
      <c r="K93" s="349">
        <v>0</v>
      </c>
      <c r="L93" s="349"/>
      <c r="M93" s="349" t="s">
        <v>237</v>
      </c>
      <c r="N93" s="349" t="s">
        <v>237</v>
      </c>
      <c r="O93" s="349">
        <v>41.108</v>
      </c>
      <c r="P93" s="349" t="s">
        <v>237</v>
      </c>
      <c r="Q93" s="349">
        <v>0</v>
      </c>
      <c r="R93" s="350">
        <v>10419.485105</v>
      </c>
    </row>
    <row r="94" spans="1:18" ht="12.75">
      <c r="A94" s="331" t="s">
        <v>247</v>
      </c>
      <c r="B94" s="332">
        <v>11</v>
      </c>
      <c r="C94" s="332">
        <v>0</v>
      </c>
      <c r="D94" s="332"/>
      <c r="E94" s="332"/>
      <c r="F94" s="332"/>
      <c r="G94" s="332"/>
      <c r="H94" s="332"/>
      <c r="I94" s="332">
        <v>11</v>
      </c>
      <c r="J94" s="332">
        <v>211.27763999999996</v>
      </c>
      <c r="K94" s="332">
        <v>0</v>
      </c>
      <c r="L94" s="332"/>
      <c r="M94" s="332"/>
      <c r="N94" s="332"/>
      <c r="O94" s="332">
        <v>41.108</v>
      </c>
      <c r="P94" s="332"/>
      <c r="Q94" s="332"/>
      <c r="R94" s="330">
        <v>263.38563999999997</v>
      </c>
    </row>
    <row r="95" spans="1:18" ht="12.75">
      <c r="A95" s="331" t="s">
        <v>248</v>
      </c>
      <c r="B95" s="332">
        <v>0</v>
      </c>
      <c r="C95" s="332" t="s">
        <v>237</v>
      </c>
      <c r="D95" s="332"/>
      <c r="E95" s="332"/>
      <c r="F95" s="332"/>
      <c r="G95" s="332"/>
      <c r="H95" s="332"/>
      <c r="I95" s="332">
        <v>0</v>
      </c>
      <c r="J95" s="332">
        <v>206.18292</v>
      </c>
      <c r="K95" s="332" t="s">
        <v>237</v>
      </c>
      <c r="L95" s="332"/>
      <c r="M95" s="332"/>
      <c r="N95" s="332"/>
      <c r="O95" s="332" t="s">
        <v>237</v>
      </c>
      <c r="P95" s="332"/>
      <c r="Q95" s="332"/>
      <c r="R95" s="330">
        <v>206.18292</v>
      </c>
    </row>
    <row r="96" spans="1:18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/>
      <c r="I96" s="332" t="s">
        <v>237</v>
      </c>
      <c r="J96" s="332">
        <v>498.58294499999994</v>
      </c>
      <c r="K96" s="332" t="s">
        <v>237</v>
      </c>
      <c r="L96" s="332"/>
      <c r="M96" s="332"/>
      <c r="N96" s="332"/>
      <c r="O96" s="332" t="s">
        <v>237</v>
      </c>
      <c r="P96" s="332"/>
      <c r="Q96" s="332"/>
      <c r="R96" s="330">
        <v>498.58294499999994</v>
      </c>
    </row>
    <row r="97" spans="1:18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/>
      <c r="I97" s="332" t="s">
        <v>237</v>
      </c>
      <c r="J97" s="332">
        <v>9451.3336</v>
      </c>
      <c r="K97" s="332">
        <v>0</v>
      </c>
      <c r="L97" s="332"/>
      <c r="M97" s="332"/>
      <c r="N97" s="332"/>
      <c r="O97" s="332" t="s">
        <v>237</v>
      </c>
      <c r="P97" s="332"/>
      <c r="Q97" s="332"/>
      <c r="R97" s="330">
        <v>9451.3336</v>
      </c>
    </row>
    <row r="98" spans="1:18" ht="12.75">
      <c r="A98" s="351" t="s">
        <v>262</v>
      </c>
      <c r="B98" s="303">
        <v>966</v>
      </c>
      <c r="C98" s="303">
        <v>2127.3</v>
      </c>
      <c r="D98" s="303">
        <v>36.98</v>
      </c>
      <c r="E98" s="303">
        <v>136.6</v>
      </c>
      <c r="F98" s="303"/>
      <c r="G98" s="303">
        <v>5451.3</v>
      </c>
      <c r="H98" s="303">
        <v>1696.71</v>
      </c>
      <c r="I98" s="303">
        <v>10414.89</v>
      </c>
      <c r="J98" s="303">
        <v>5882.14199</v>
      </c>
      <c r="K98" s="303">
        <v>503.23</v>
      </c>
      <c r="L98" s="303">
        <v>7.56</v>
      </c>
      <c r="M98" s="303"/>
      <c r="N98" s="303"/>
      <c r="O98" s="303">
        <v>2108.032</v>
      </c>
      <c r="P98" s="303">
        <v>400</v>
      </c>
      <c r="Q98" s="303">
        <v>68</v>
      </c>
      <c r="R98" s="352">
        <v>19383.853989999996</v>
      </c>
    </row>
    <row r="99" spans="1:18" ht="12.75">
      <c r="A99" s="348" t="s">
        <v>64</v>
      </c>
      <c r="B99" s="303">
        <v>966</v>
      </c>
      <c r="C99" s="303">
        <v>2127.3</v>
      </c>
      <c r="D99" s="303">
        <v>36.98</v>
      </c>
      <c r="E99" s="303">
        <v>136.6</v>
      </c>
      <c r="F99" s="303"/>
      <c r="G99" s="303">
        <v>5451.3</v>
      </c>
      <c r="H99" s="303">
        <v>1696.71</v>
      </c>
      <c r="I99" s="303">
        <v>10414.89</v>
      </c>
      <c r="J99" s="349">
        <v>3517.33259</v>
      </c>
      <c r="K99" s="303">
        <v>503.23</v>
      </c>
      <c r="L99" s="303">
        <v>7.56</v>
      </c>
      <c r="M99" s="303"/>
      <c r="N99" s="303"/>
      <c r="O99" s="303">
        <v>2022.978</v>
      </c>
      <c r="P99" s="303">
        <v>400</v>
      </c>
      <c r="Q99" s="303">
        <v>68</v>
      </c>
      <c r="R99" s="350">
        <v>16933.990589999998</v>
      </c>
    </row>
    <row r="100" spans="1:18" ht="12.75">
      <c r="A100" s="348" t="s">
        <v>65</v>
      </c>
      <c r="B100" s="349"/>
      <c r="C100" s="349" t="s">
        <v>237</v>
      </c>
      <c r="D100" s="349"/>
      <c r="E100" s="349"/>
      <c r="F100" s="349"/>
      <c r="G100" s="349"/>
      <c r="H100" s="349"/>
      <c r="I100" s="349"/>
      <c r="J100" s="349">
        <v>2364.8094</v>
      </c>
      <c r="K100" s="353" t="s">
        <v>237</v>
      </c>
      <c r="L100" s="353"/>
      <c r="M100" s="349"/>
      <c r="N100" s="303"/>
      <c r="O100" s="303">
        <v>85.054</v>
      </c>
      <c r="P100" s="303"/>
      <c r="Q100" s="303"/>
      <c r="R100" s="350">
        <v>2449.8634</v>
      </c>
    </row>
    <row r="101" spans="1:18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49"/>
      <c r="J101" s="328">
        <v>1743.21696</v>
      </c>
      <c r="K101" s="353" t="s">
        <v>237</v>
      </c>
      <c r="L101" s="353"/>
      <c r="M101" s="349"/>
      <c r="N101" s="349"/>
      <c r="O101" s="328" t="s">
        <v>237</v>
      </c>
      <c r="P101" s="349"/>
      <c r="Q101" s="349"/>
      <c r="R101" s="350">
        <v>1743.21696</v>
      </c>
    </row>
    <row r="102" spans="1:18" ht="13.5" thickTop="1">
      <c r="A102" s="401" t="s">
        <v>251</v>
      </c>
      <c r="B102" s="356">
        <v>1796.1</v>
      </c>
      <c r="C102" s="356">
        <v>21963.8</v>
      </c>
      <c r="D102" s="396" t="s">
        <v>237</v>
      </c>
      <c r="E102" s="396" t="s">
        <v>237</v>
      </c>
      <c r="F102" s="396"/>
      <c r="G102" s="396" t="s">
        <v>237</v>
      </c>
      <c r="H102" s="356"/>
      <c r="I102" s="396" t="s">
        <v>237</v>
      </c>
      <c r="J102" s="356">
        <v>5174.5</v>
      </c>
      <c r="K102" s="356">
        <v>10788.2</v>
      </c>
      <c r="L102" s="356"/>
      <c r="M102" s="356">
        <v>33950.9</v>
      </c>
      <c r="N102" s="356">
        <v>77.6</v>
      </c>
      <c r="O102" s="356">
        <v>73807.5</v>
      </c>
      <c r="P102" s="396" t="s">
        <v>237</v>
      </c>
      <c r="Q102" s="396" t="s">
        <v>237</v>
      </c>
      <c r="R102" s="413" t="s">
        <v>237</v>
      </c>
    </row>
    <row r="103" spans="1:18" ht="13.5" thickBot="1">
      <c r="A103" s="405" t="s">
        <v>252</v>
      </c>
      <c r="B103" s="276">
        <v>352.6</v>
      </c>
      <c r="C103" s="276">
        <v>5660.5</v>
      </c>
      <c r="D103" s="279" t="s">
        <v>237</v>
      </c>
      <c r="E103" s="279" t="s">
        <v>237</v>
      </c>
      <c r="F103" s="279"/>
      <c r="G103" s="279" t="s">
        <v>237</v>
      </c>
      <c r="H103" s="276"/>
      <c r="I103" s="279" t="s">
        <v>261</v>
      </c>
      <c r="J103" s="276">
        <v>1914</v>
      </c>
      <c r="K103" s="276">
        <v>2700.5</v>
      </c>
      <c r="L103" s="276"/>
      <c r="M103" s="276">
        <v>9681.7</v>
      </c>
      <c r="N103" s="276">
        <v>17.5</v>
      </c>
      <c r="O103" s="276">
        <v>20337.6</v>
      </c>
      <c r="P103" s="279" t="s">
        <v>237</v>
      </c>
      <c r="Q103" s="279" t="s">
        <v>237</v>
      </c>
      <c r="R103" s="552" t="s">
        <v>237</v>
      </c>
    </row>
    <row r="104" spans="1:18" ht="13.5" thickTop="1">
      <c r="A104" s="90" t="s">
        <v>74</v>
      </c>
      <c r="B104" s="358">
        <v>458614</v>
      </c>
      <c r="C104" s="363" t="s">
        <v>263</v>
      </c>
      <c r="D104" s="360"/>
      <c r="E104" s="360"/>
      <c r="F104" s="361" t="s">
        <v>76</v>
      </c>
      <c r="G104" s="360"/>
      <c r="H104" s="362"/>
      <c r="I104" s="363" t="s">
        <v>264</v>
      </c>
      <c r="J104" s="364"/>
      <c r="K104" s="365" t="s">
        <v>265</v>
      </c>
      <c r="L104" s="366">
        <v>995.7304466221782</v>
      </c>
      <c r="M104" s="361" t="s">
        <v>266</v>
      </c>
      <c r="N104" s="360"/>
      <c r="O104" s="360"/>
      <c r="P104" s="398">
        <v>8.1</v>
      </c>
      <c r="Q104" s="360"/>
      <c r="R104" s="546"/>
    </row>
    <row r="105" spans="1:18" ht="13.5" thickBot="1">
      <c r="A105" s="97" t="s">
        <v>79</v>
      </c>
      <c r="B105" s="368">
        <v>454254</v>
      </c>
      <c r="C105" s="547" t="s">
        <v>267</v>
      </c>
      <c r="D105" s="370"/>
      <c r="E105" s="371">
        <v>59.491</v>
      </c>
      <c r="F105" s="372" t="s">
        <v>268</v>
      </c>
      <c r="G105" s="370"/>
      <c r="H105" s="373">
        <v>1013.0059311492497</v>
      </c>
      <c r="I105" s="374" t="s">
        <v>269</v>
      </c>
      <c r="J105" s="375"/>
      <c r="K105" s="376" t="s">
        <v>270</v>
      </c>
      <c r="L105" s="373">
        <v>1234.3379670874585</v>
      </c>
      <c r="M105" s="372" t="s">
        <v>271</v>
      </c>
      <c r="N105" s="370"/>
      <c r="O105" s="370"/>
      <c r="P105" s="400">
        <v>8</v>
      </c>
      <c r="Q105" s="370"/>
      <c r="R105" s="548"/>
    </row>
  </sheetData>
  <sheetProtection/>
  <mergeCells count="4">
    <mergeCell ref="A1:Q1"/>
    <mergeCell ref="A2:Q2"/>
    <mergeCell ref="A58:R58"/>
    <mergeCell ref="A59:R5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05"/>
  <sheetViews>
    <sheetView zoomScale="25" zoomScaleNormal="25" zoomScalePageLayoutView="0" workbookViewId="0" topLeftCell="A1">
      <selection activeCell="A58" sqref="A58:R105"/>
    </sheetView>
  </sheetViews>
  <sheetFormatPr defaultColWidth="9.140625" defaultRowHeight="12.75"/>
  <cols>
    <col min="1" max="1" width="29.8515625" style="0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1" width="9.8515625" style="0" bestFit="1" customWidth="1"/>
    <col min="12" max="12" width="9.28125" style="0" bestFit="1" customWidth="1"/>
    <col min="13" max="13" width="9.8515625" style="0" bestFit="1" customWidth="1"/>
  </cols>
  <sheetData>
    <row r="1" spans="1:18" ht="12.75">
      <c r="A1" s="568" t="s">
        <v>304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415"/>
    </row>
    <row r="2" spans="1:18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221"/>
    </row>
    <row r="3" spans="1:18" ht="12.75">
      <c r="A3" s="263" t="s">
        <v>286</v>
      </c>
      <c r="B3" s="5"/>
      <c r="C3" s="5"/>
      <c r="D3" s="5"/>
      <c r="E3" s="5"/>
      <c r="F3" s="5"/>
      <c r="G3" s="263"/>
      <c r="H3" s="263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6</v>
      </c>
      <c r="G5" s="266" t="s">
        <v>298</v>
      </c>
      <c r="H5" s="266" t="s">
        <v>226</v>
      </c>
      <c r="I5" s="266" t="s">
        <v>10</v>
      </c>
      <c r="J5" s="266" t="s">
        <v>11</v>
      </c>
      <c r="K5" s="266" t="s">
        <v>227</v>
      </c>
      <c r="L5" s="266" t="s">
        <v>287</v>
      </c>
      <c r="M5" s="266" t="s">
        <v>14</v>
      </c>
      <c r="N5" s="266" t="s">
        <v>228</v>
      </c>
      <c r="O5" s="266" t="s">
        <v>16</v>
      </c>
      <c r="P5" s="266" t="s">
        <v>89</v>
      </c>
      <c r="Q5" s="267" t="s">
        <v>17</v>
      </c>
      <c r="R5" s="5"/>
    </row>
    <row r="6" spans="1:18" ht="12.75">
      <c r="A6" s="268" t="s">
        <v>229</v>
      </c>
      <c r="B6" s="269"/>
      <c r="C6" s="538"/>
      <c r="D6" s="270">
        <v>4300</v>
      </c>
      <c r="E6" s="270">
        <v>7000</v>
      </c>
      <c r="F6" s="270">
        <v>5000</v>
      </c>
      <c r="G6" s="538" t="s">
        <v>305</v>
      </c>
      <c r="H6" s="270">
        <v>3000</v>
      </c>
      <c r="I6" s="270">
        <v>2300</v>
      </c>
      <c r="J6" s="270"/>
      <c r="K6" s="270">
        <v>9100</v>
      </c>
      <c r="L6" s="270">
        <v>4200</v>
      </c>
      <c r="M6" s="270">
        <v>860</v>
      </c>
      <c r="N6" s="270">
        <v>8600</v>
      </c>
      <c r="O6" s="270">
        <v>860</v>
      </c>
      <c r="P6" s="270">
        <v>10000</v>
      </c>
      <c r="Q6" s="271">
        <v>10000</v>
      </c>
      <c r="R6" s="5"/>
    </row>
    <row r="7" spans="1:18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231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  <c r="R7" s="5"/>
    </row>
    <row r="8" spans="1:18" ht="13.5" thickTop="1">
      <c r="A8" s="268" t="s">
        <v>234</v>
      </c>
      <c r="B8" s="276">
        <v>2839</v>
      </c>
      <c r="C8" s="277">
        <v>51533</v>
      </c>
      <c r="D8" s="277">
        <v>0</v>
      </c>
      <c r="E8" s="277"/>
      <c r="F8" s="277"/>
      <c r="G8" s="277"/>
      <c r="H8" s="277">
        <v>18272</v>
      </c>
      <c r="I8" s="277">
        <v>7074</v>
      </c>
      <c r="J8" s="277">
        <v>3686.668</v>
      </c>
      <c r="K8" s="277">
        <v>200</v>
      </c>
      <c r="L8" s="277"/>
      <c r="M8" s="277">
        <v>30586</v>
      </c>
      <c r="N8" s="277">
        <v>79</v>
      </c>
      <c r="O8" s="277"/>
      <c r="P8" s="277">
        <v>415</v>
      </c>
      <c r="Q8" s="278">
        <v>129</v>
      </c>
      <c r="R8" s="5"/>
    </row>
    <row r="9" spans="1:18" ht="12.75">
      <c r="A9" s="286" t="s">
        <v>235</v>
      </c>
      <c r="B9" s="279">
        <v>5463</v>
      </c>
      <c r="C9" s="280">
        <v>6</v>
      </c>
      <c r="D9" s="280"/>
      <c r="E9" s="280">
        <v>78</v>
      </c>
      <c r="F9" s="280"/>
      <c r="G9" s="280">
        <v>978</v>
      </c>
      <c r="H9" s="280"/>
      <c r="I9" s="280"/>
      <c r="J9" s="280">
        <v>24628.928465</v>
      </c>
      <c r="K9" s="280">
        <v>5375</v>
      </c>
      <c r="L9" s="280"/>
      <c r="M9" s="280"/>
      <c r="N9" s="280"/>
      <c r="O9" s="280">
        <v>31</v>
      </c>
      <c r="P9" s="280"/>
      <c r="Q9" s="281"/>
      <c r="R9" s="5"/>
    </row>
    <row r="10" spans="1:18" ht="12.75">
      <c r="A10" s="286" t="s">
        <v>236</v>
      </c>
      <c r="B10" s="279">
        <v>0</v>
      </c>
      <c r="C10" s="280" t="s">
        <v>237</v>
      </c>
      <c r="D10" s="280"/>
      <c r="E10" s="280"/>
      <c r="F10" s="280"/>
      <c r="G10" s="280"/>
      <c r="H10" s="280"/>
      <c r="I10" s="280"/>
      <c r="J10" s="280">
        <v>2289.388</v>
      </c>
      <c r="K10" s="280"/>
      <c r="L10" s="280"/>
      <c r="M10" s="280"/>
      <c r="N10" s="280"/>
      <c r="O10" s="280">
        <v>570</v>
      </c>
      <c r="P10" s="280"/>
      <c r="Q10" s="281"/>
      <c r="R10" s="5"/>
    </row>
    <row r="11" spans="1:18" ht="12.75">
      <c r="A11" s="286" t="s">
        <v>238</v>
      </c>
      <c r="B11" s="279">
        <v>0</v>
      </c>
      <c r="C11" s="280" t="s">
        <v>237</v>
      </c>
      <c r="D11" s="280"/>
      <c r="E11" s="280"/>
      <c r="F11" s="280"/>
      <c r="G11" s="280"/>
      <c r="H11" s="280"/>
      <c r="I11" s="280"/>
      <c r="J11" s="280">
        <v>382.718</v>
      </c>
      <c r="K11" s="280"/>
      <c r="L11" s="280"/>
      <c r="M11" s="280"/>
      <c r="N11" s="280"/>
      <c r="O11" s="280"/>
      <c r="P11" s="280"/>
      <c r="Q11" s="281"/>
      <c r="R11" s="5"/>
    </row>
    <row r="12" spans="1:18" ht="12.75">
      <c r="A12" s="286" t="s">
        <v>239</v>
      </c>
      <c r="B12" s="279">
        <v>-110</v>
      </c>
      <c r="C12" s="280">
        <v>-361</v>
      </c>
      <c r="D12" s="280">
        <v>0</v>
      </c>
      <c r="E12" s="280">
        <v>43</v>
      </c>
      <c r="F12" s="280">
        <v>1</v>
      </c>
      <c r="G12" s="280">
        <v>100</v>
      </c>
      <c r="H12" s="280"/>
      <c r="I12" s="280"/>
      <c r="J12" s="280">
        <v>161.656</v>
      </c>
      <c r="K12" s="280">
        <v>-167</v>
      </c>
      <c r="L12" s="280"/>
      <c r="M12" s="280"/>
      <c r="N12" s="280"/>
      <c r="O12" s="280"/>
      <c r="P12" s="280"/>
      <c r="Q12" s="281"/>
      <c r="R12" s="5"/>
    </row>
    <row r="13" spans="1:18" ht="12.75">
      <c r="A13" s="286" t="s">
        <v>240</v>
      </c>
      <c r="B13" s="279">
        <v>0</v>
      </c>
      <c r="C13" s="280" t="s">
        <v>237</v>
      </c>
      <c r="D13" s="280"/>
      <c r="E13" s="280"/>
      <c r="F13" s="280"/>
      <c r="G13" s="280"/>
      <c r="H13" s="280"/>
      <c r="I13" s="280"/>
      <c r="J13" s="280">
        <v>24.147</v>
      </c>
      <c r="K13" s="280"/>
      <c r="L13" s="280"/>
      <c r="M13" s="280"/>
      <c r="N13" s="280"/>
      <c r="O13" s="280"/>
      <c r="P13" s="280"/>
      <c r="Q13" s="281"/>
      <c r="R13" s="5"/>
    </row>
    <row r="14" spans="1:18" ht="12.75">
      <c r="A14" s="381" t="s">
        <v>41</v>
      </c>
      <c r="B14" s="283">
        <v>8192</v>
      </c>
      <c r="C14" s="284">
        <v>51178</v>
      </c>
      <c r="D14" s="284">
        <v>0</v>
      </c>
      <c r="E14" s="284">
        <v>121</v>
      </c>
      <c r="F14" s="284">
        <v>1</v>
      </c>
      <c r="G14" s="284">
        <v>1078</v>
      </c>
      <c r="H14" s="284">
        <v>18272</v>
      </c>
      <c r="I14" s="284">
        <v>7074</v>
      </c>
      <c r="J14" s="284">
        <v>25829.293465000002</v>
      </c>
      <c r="K14" s="284">
        <v>5408</v>
      </c>
      <c r="L14" s="284"/>
      <c r="M14" s="284">
        <v>30586</v>
      </c>
      <c r="N14" s="284">
        <v>79</v>
      </c>
      <c r="O14" s="284">
        <v>-539</v>
      </c>
      <c r="P14" s="284">
        <v>415</v>
      </c>
      <c r="Q14" s="285">
        <v>129</v>
      </c>
      <c r="R14" s="5"/>
    </row>
    <row r="15" spans="1:18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29.969</v>
      </c>
      <c r="K15" s="280"/>
      <c r="L15" s="280"/>
      <c r="M15" s="280"/>
      <c r="N15" s="280"/>
      <c r="O15" s="280"/>
      <c r="P15" s="280"/>
      <c r="Q15" s="281"/>
      <c r="R15" s="5"/>
    </row>
    <row r="16" spans="1:18" ht="14.25" thickBot="1" thickTop="1">
      <c r="A16" s="287" t="s">
        <v>43</v>
      </c>
      <c r="B16" s="288">
        <v>8192</v>
      </c>
      <c r="C16" s="289">
        <v>51178</v>
      </c>
      <c r="D16" s="289">
        <v>0</v>
      </c>
      <c r="E16" s="289">
        <v>121</v>
      </c>
      <c r="F16" s="289">
        <v>1</v>
      </c>
      <c r="G16" s="289">
        <v>1078</v>
      </c>
      <c r="H16" s="289">
        <v>18272</v>
      </c>
      <c r="I16" s="289">
        <v>7074</v>
      </c>
      <c r="J16" s="289">
        <v>25859.262465000003</v>
      </c>
      <c r="K16" s="289">
        <v>5408</v>
      </c>
      <c r="L16" s="289"/>
      <c r="M16" s="289">
        <v>30586</v>
      </c>
      <c r="N16" s="289">
        <v>79</v>
      </c>
      <c r="O16" s="289">
        <v>-539</v>
      </c>
      <c r="P16" s="289">
        <v>415</v>
      </c>
      <c r="Q16" s="290">
        <v>129</v>
      </c>
      <c r="R16" s="5"/>
    </row>
    <row r="17" spans="1:18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1"/>
    </row>
    <row r="18" spans="1:18" ht="13.5" thickTop="1">
      <c r="A18" s="293" t="s">
        <v>44</v>
      </c>
      <c r="B18" s="294">
        <v>-5759</v>
      </c>
      <c r="C18" s="295">
        <v>-39884</v>
      </c>
      <c r="D18" s="295">
        <v>0</v>
      </c>
      <c r="E18" s="295">
        <v>2981</v>
      </c>
      <c r="F18" s="295">
        <v>2</v>
      </c>
      <c r="G18" s="295">
        <v>0</v>
      </c>
      <c r="H18" s="295" t="s">
        <v>237</v>
      </c>
      <c r="I18" s="295" t="s">
        <v>237</v>
      </c>
      <c r="J18" s="295">
        <v>-4198.585465</v>
      </c>
      <c r="K18" s="295">
        <v>-2952</v>
      </c>
      <c r="L18" s="295">
        <v>4</v>
      </c>
      <c r="M18" s="295">
        <v>-30586</v>
      </c>
      <c r="N18" s="295">
        <v>-79</v>
      </c>
      <c r="O18" s="295">
        <v>60270</v>
      </c>
      <c r="P18" s="295" t="s">
        <v>237</v>
      </c>
      <c r="Q18" s="296" t="s">
        <v>237</v>
      </c>
      <c r="R18" s="5"/>
    </row>
    <row r="19" spans="1:18" ht="12.75">
      <c r="A19" s="286" t="s">
        <v>241</v>
      </c>
      <c r="B19" s="279">
        <v>-1441</v>
      </c>
      <c r="C19" s="280">
        <v>-39701</v>
      </c>
      <c r="D19" s="280"/>
      <c r="E19" s="280"/>
      <c r="F19" s="280"/>
      <c r="G19" s="280"/>
      <c r="H19" s="280"/>
      <c r="I19" s="280"/>
      <c r="J19" s="280">
        <v>-1729.163</v>
      </c>
      <c r="K19" s="280">
        <v>-2927</v>
      </c>
      <c r="L19" s="280"/>
      <c r="M19" s="280">
        <v>-30586</v>
      </c>
      <c r="N19" s="280">
        <v>-79</v>
      </c>
      <c r="O19" s="280">
        <v>78322</v>
      </c>
      <c r="P19" s="280"/>
      <c r="Q19" s="281"/>
      <c r="R19" s="5"/>
    </row>
    <row r="20" spans="1:18" ht="12.75">
      <c r="A20" s="286" t="s">
        <v>289</v>
      </c>
      <c r="B20" s="279">
        <v>-7</v>
      </c>
      <c r="C20" s="280" t="s">
        <v>237</v>
      </c>
      <c r="D20" s="280"/>
      <c r="E20" s="280">
        <v>3</v>
      </c>
      <c r="F20" s="280"/>
      <c r="G20" s="280"/>
      <c r="H20" s="280"/>
      <c r="I20" s="280"/>
      <c r="J20" s="280">
        <v>0</v>
      </c>
      <c r="K20" s="280"/>
      <c r="L20" s="280">
        <v>4</v>
      </c>
      <c r="M20" s="280"/>
      <c r="N20" s="280"/>
      <c r="O20" s="280"/>
      <c r="P20" s="280"/>
      <c r="Q20" s="281"/>
      <c r="R20" s="5"/>
    </row>
    <row r="21" spans="1:18" ht="12.75">
      <c r="A21" s="286" t="s">
        <v>242</v>
      </c>
      <c r="B21" s="279">
        <v>-4200</v>
      </c>
      <c r="C21" s="280" t="s">
        <v>237</v>
      </c>
      <c r="D21" s="280"/>
      <c r="E21" s="280">
        <v>2980</v>
      </c>
      <c r="F21" s="280"/>
      <c r="G21" s="280"/>
      <c r="H21" s="280"/>
      <c r="I21" s="280"/>
      <c r="J21" s="280">
        <v>0</v>
      </c>
      <c r="K21" s="280"/>
      <c r="L21" s="280"/>
      <c r="M21" s="280"/>
      <c r="N21" s="280"/>
      <c r="O21" s="280"/>
      <c r="P21" s="280"/>
      <c r="Q21" s="281"/>
      <c r="R21" s="5"/>
    </row>
    <row r="22" spans="1:18" ht="12.75">
      <c r="A22" s="286" t="s">
        <v>6</v>
      </c>
      <c r="B22" s="279">
        <v>0</v>
      </c>
      <c r="C22" s="280">
        <v>-3</v>
      </c>
      <c r="D22" s="280"/>
      <c r="E22" s="280"/>
      <c r="F22" s="280">
        <v>2</v>
      </c>
      <c r="G22" s="280"/>
      <c r="H22" s="280"/>
      <c r="I22" s="280"/>
      <c r="J22" s="280">
        <v>-0.143</v>
      </c>
      <c r="K22" s="280"/>
      <c r="L22" s="280"/>
      <c r="M22" s="280"/>
      <c r="N22" s="280"/>
      <c r="O22" s="280"/>
      <c r="P22" s="280"/>
      <c r="Q22" s="281"/>
      <c r="R22" s="5"/>
    </row>
    <row r="23" spans="1:18" ht="12.75">
      <c r="A23" s="286" t="s">
        <v>243</v>
      </c>
      <c r="B23" s="279">
        <v>0</v>
      </c>
      <c r="C23" s="280" t="s">
        <v>244</v>
      </c>
      <c r="D23" s="280"/>
      <c r="E23" s="280"/>
      <c r="F23" s="280"/>
      <c r="G23" s="280"/>
      <c r="H23" s="280"/>
      <c r="I23" s="280"/>
      <c r="J23" s="280">
        <v>-1496.441</v>
      </c>
      <c r="K23" s="280"/>
      <c r="L23" s="280"/>
      <c r="M23" s="280"/>
      <c r="N23" s="280"/>
      <c r="O23" s="280">
        <v>-1670</v>
      </c>
      <c r="P23" s="280"/>
      <c r="Q23" s="281"/>
      <c r="R23" s="5"/>
    </row>
    <row r="24" spans="1:18" ht="13.5" thickBot="1">
      <c r="A24" s="286" t="s">
        <v>50</v>
      </c>
      <c r="B24" s="279">
        <v>-111</v>
      </c>
      <c r="C24" s="280">
        <v>-180</v>
      </c>
      <c r="D24" s="280">
        <v>0</v>
      </c>
      <c r="E24" s="280">
        <v>-2</v>
      </c>
      <c r="F24" s="280"/>
      <c r="G24" s="280"/>
      <c r="H24" s="280"/>
      <c r="I24" s="280"/>
      <c r="J24" s="280">
        <v>-972.8384649999998</v>
      </c>
      <c r="K24" s="280">
        <v>-25</v>
      </c>
      <c r="L24" s="280"/>
      <c r="M24" s="280"/>
      <c r="N24" s="280"/>
      <c r="O24" s="280">
        <v>-16382</v>
      </c>
      <c r="P24" s="280"/>
      <c r="Q24" s="281"/>
      <c r="R24" s="5"/>
    </row>
    <row r="25" spans="1:18" ht="14.25" thickBot="1" thickTop="1">
      <c r="A25" s="287" t="s">
        <v>245</v>
      </c>
      <c r="B25" s="288">
        <v>2433</v>
      </c>
      <c r="C25" s="289">
        <v>11294</v>
      </c>
      <c r="D25" s="289">
        <v>0</v>
      </c>
      <c r="E25" s="289">
        <v>3102</v>
      </c>
      <c r="F25" s="289">
        <v>3</v>
      </c>
      <c r="G25" s="289">
        <v>1078</v>
      </c>
      <c r="H25" s="289">
        <v>18272</v>
      </c>
      <c r="I25" s="289">
        <v>7074</v>
      </c>
      <c r="J25" s="289">
        <v>21660.677000000003</v>
      </c>
      <c r="K25" s="289">
        <v>2456</v>
      </c>
      <c r="L25" s="289">
        <v>4</v>
      </c>
      <c r="M25" s="289" t="s">
        <v>237</v>
      </c>
      <c r="N25" s="289" t="s">
        <v>237</v>
      </c>
      <c r="O25" s="289">
        <v>59731</v>
      </c>
      <c r="P25" s="289">
        <v>415</v>
      </c>
      <c r="Q25" s="297">
        <v>129</v>
      </c>
      <c r="R25" s="5"/>
    </row>
    <row r="26" spans="1:18" ht="14.25" thickBot="1" thickTop="1">
      <c r="A26" s="298"/>
      <c r="B26" s="292"/>
      <c r="C26" s="292"/>
      <c r="D26" s="292" t="s">
        <v>237</v>
      </c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1"/>
    </row>
    <row r="27" spans="1:18" ht="14.25" thickBot="1" thickTop="1">
      <c r="A27" s="287" t="s">
        <v>52</v>
      </c>
      <c r="B27" s="288">
        <v>2433</v>
      </c>
      <c r="C27" s="288">
        <v>11294</v>
      </c>
      <c r="D27" s="289">
        <v>0</v>
      </c>
      <c r="E27" s="289">
        <v>3102</v>
      </c>
      <c r="F27" s="289">
        <v>3</v>
      </c>
      <c r="G27" s="289">
        <v>1078</v>
      </c>
      <c r="H27" s="289">
        <v>18272</v>
      </c>
      <c r="I27" s="289">
        <v>7074</v>
      </c>
      <c r="J27" s="289">
        <v>21660.677000000003</v>
      </c>
      <c r="K27" s="289">
        <v>2456</v>
      </c>
      <c r="L27" s="289">
        <v>4</v>
      </c>
      <c r="M27" s="289" t="s">
        <v>237</v>
      </c>
      <c r="N27" s="289" t="s">
        <v>237</v>
      </c>
      <c r="O27" s="289">
        <v>59731</v>
      </c>
      <c r="P27" s="289">
        <v>415</v>
      </c>
      <c r="Q27" s="290">
        <v>129</v>
      </c>
      <c r="R27" s="5"/>
    </row>
    <row r="28" spans="1:18" ht="13.5" thickTop="1">
      <c r="A28" s="299" t="s">
        <v>53</v>
      </c>
      <c r="B28" s="301">
        <v>1651</v>
      </c>
      <c r="C28" s="301">
        <v>5024</v>
      </c>
      <c r="D28" s="301">
        <v>0</v>
      </c>
      <c r="E28" s="301">
        <v>3012</v>
      </c>
      <c r="F28" s="301">
        <v>0</v>
      </c>
      <c r="G28" s="301">
        <v>1078</v>
      </c>
      <c r="H28" s="301" t="s">
        <v>237</v>
      </c>
      <c r="I28" s="301" t="s">
        <v>237</v>
      </c>
      <c r="J28" s="301">
        <v>5452.548</v>
      </c>
      <c r="K28" s="301">
        <v>1645</v>
      </c>
      <c r="L28" s="301"/>
      <c r="M28" s="301" t="s">
        <v>237</v>
      </c>
      <c r="N28" s="301" t="s">
        <v>237</v>
      </c>
      <c r="O28" s="301">
        <v>32468</v>
      </c>
      <c r="P28" s="301">
        <v>0</v>
      </c>
      <c r="Q28" s="379">
        <v>29</v>
      </c>
      <c r="R28" s="5"/>
    </row>
    <row r="29" spans="1:18" ht="12.75">
      <c r="A29" s="286" t="s">
        <v>246</v>
      </c>
      <c r="B29" s="279" t="s">
        <v>237</v>
      </c>
      <c r="C29" s="280" t="s">
        <v>237</v>
      </c>
      <c r="D29" s="280"/>
      <c r="E29" s="280">
        <v>2703</v>
      </c>
      <c r="F29" s="280"/>
      <c r="G29" s="280"/>
      <c r="H29" s="280"/>
      <c r="I29" s="280"/>
      <c r="J29" s="280">
        <v>651.558</v>
      </c>
      <c r="K29" s="280">
        <v>4</v>
      </c>
      <c r="L29" s="280"/>
      <c r="M29" s="280"/>
      <c r="N29" s="280"/>
      <c r="O29" s="280">
        <v>6524</v>
      </c>
      <c r="P29" s="280"/>
      <c r="Q29" s="281"/>
      <c r="R29" s="5"/>
    </row>
    <row r="30" spans="1:18" ht="12.75">
      <c r="A30" s="286" t="s">
        <v>55</v>
      </c>
      <c r="B30" s="279">
        <v>0</v>
      </c>
      <c r="C30" s="280">
        <v>25</v>
      </c>
      <c r="D30" s="280"/>
      <c r="E30" s="280">
        <v>85</v>
      </c>
      <c r="F30" s="280"/>
      <c r="G30" s="280"/>
      <c r="H30" s="280"/>
      <c r="I30" s="280"/>
      <c r="J30" s="280">
        <v>667.069</v>
      </c>
      <c r="K30" s="280">
        <v>160</v>
      </c>
      <c r="L30" s="280"/>
      <c r="M30" s="280"/>
      <c r="N30" s="280"/>
      <c r="O30" s="280">
        <v>4138</v>
      </c>
      <c r="P30" s="280"/>
      <c r="Q30" s="281"/>
      <c r="R30" s="5"/>
    </row>
    <row r="31" spans="1:18" ht="12.75">
      <c r="A31" s="286" t="s">
        <v>56</v>
      </c>
      <c r="B31" s="279">
        <v>0</v>
      </c>
      <c r="C31" s="280" t="s">
        <v>237</v>
      </c>
      <c r="D31" s="280"/>
      <c r="E31" s="280"/>
      <c r="F31" s="280"/>
      <c r="G31" s="280"/>
      <c r="H31" s="280"/>
      <c r="I31" s="280"/>
      <c r="J31" s="280">
        <v>1460.291</v>
      </c>
      <c r="K31" s="280"/>
      <c r="L31" s="280"/>
      <c r="M31" s="280"/>
      <c r="N31" s="280"/>
      <c r="O31" s="280"/>
      <c r="P31" s="280"/>
      <c r="Q31" s="281"/>
      <c r="R31" s="5"/>
    </row>
    <row r="32" spans="1:18" ht="12.75">
      <c r="A32" s="286" t="s">
        <v>57</v>
      </c>
      <c r="B32" s="279">
        <v>0</v>
      </c>
      <c r="C32" s="280">
        <v>55</v>
      </c>
      <c r="D32" s="280"/>
      <c r="E32" s="280"/>
      <c r="F32" s="280"/>
      <c r="G32" s="280"/>
      <c r="H32" s="280"/>
      <c r="I32" s="280"/>
      <c r="J32" s="280">
        <v>79.851</v>
      </c>
      <c r="K32" s="280">
        <v>640</v>
      </c>
      <c r="L32" s="280"/>
      <c r="M32" s="280"/>
      <c r="N32" s="280"/>
      <c r="O32" s="280">
        <v>380</v>
      </c>
      <c r="P32" s="280"/>
      <c r="Q32" s="281"/>
      <c r="R32" s="5"/>
    </row>
    <row r="33" spans="1:18" ht="12.75">
      <c r="A33" s="286" t="s">
        <v>58</v>
      </c>
      <c r="B33" s="279">
        <v>1368</v>
      </c>
      <c r="C33" s="280">
        <v>1396</v>
      </c>
      <c r="D33" s="280"/>
      <c r="E33" s="280">
        <v>43</v>
      </c>
      <c r="F33" s="280"/>
      <c r="G33" s="280">
        <v>1052</v>
      </c>
      <c r="H33" s="280"/>
      <c r="I33" s="280"/>
      <c r="J33" s="280">
        <v>50.955</v>
      </c>
      <c r="K33" s="280">
        <v>92</v>
      </c>
      <c r="L33" s="280"/>
      <c r="M33" s="280"/>
      <c r="N33" s="280"/>
      <c r="O33" s="280">
        <v>4267</v>
      </c>
      <c r="P33" s="280"/>
      <c r="Q33" s="281"/>
      <c r="R33" s="5"/>
    </row>
    <row r="34" spans="1:18" ht="12.75">
      <c r="A34" s="286" t="s">
        <v>59</v>
      </c>
      <c r="B34" s="279">
        <v>0</v>
      </c>
      <c r="C34" s="280">
        <v>820</v>
      </c>
      <c r="D34" s="280"/>
      <c r="E34" s="280">
        <v>30</v>
      </c>
      <c r="F34" s="280"/>
      <c r="G34" s="280"/>
      <c r="H34" s="280"/>
      <c r="I34" s="280"/>
      <c r="J34" s="280">
        <v>85</v>
      </c>
      <c r="K34" s="280">
        <v>18</v>
      </c>
      <c r="L34" s="280"/>
      <c r="M34" s="280"/>
      <c r="N34" s="280"/>
      <c r="O34" s="280">
        <v>300</v>
      </c>
      <c r="P34" s="280"/>
      <c r="Q34" s="281"/>
      <c r="R34" s="5"/>
    </row>
    <row r="35" spans="1:18" ht="12.75">
      <c r="A35" s="286" t="s">
        <v>60</v>
      </c>
      <c r="B35" s="279">
        <v>0</v>
      </c>
      <c r="C35" s="280">
        <v>40</v>
      </c>
      <c r="D35" s="280"/>
      <c r="E35" s="280">
        <v>66</v>
      </c>
      <c r="F35" s="280"/>
      <c r="G35" s="280">
        <v>25</v>
      </c>
      <c r="H35" s="280"/>
      <c r="I35" s="280"/>
      <c r="J35" s="280">
        <v>307.713</v>
      </c>
      <c r="K35" s="280"/>
      <c r="L35" s="280"/>
      <c r="M35" s="280"/>
      <c r="N35" s="280"/>
      <c r="O35" s="280">
        <v>2100</v>
      </c>
      <c r="P35" s="280"/>
      <c r="Q35" s="281"/>
      <c r="R35" s="5"/>
    </row>
    <row r="36" spans="1:18" ht="12.75">
      <c r="A36" s="286" t="s">
        <v>61</v>
      </c>
      <c r="B36" s="279">
        <v>283</v>
      </c>
      <c r="C36" s="556">
        <v>2688</v>
      </c>
      <c r="D36" s="280">
        <v>0</v>
      </c>
      <c r="E36" s="280">
        <v>85</v>
      </c>
      <c r="F36" s="280"/>
      <c r="G36" s="280">
        <v>1</v>
      </c>
      <c r="H36" s="280"/>
      <c r="I36" s="280"/>
      <c r="J36" s="280">
        <v>2150.111</v>
      </c>
      <c r="K36" s="280">
        <v>731</v>
      </c>
      <c r="L36" s="280"/>
      <c r="M36" s="280"/>
      <c r="N36" s="280"/>
      <c r="O36" s="280">
        <v>14759</v>
      </c>
      <c r="P36" s="280" t="s">
        <v>237</v>
      </c>
      <c r="Q36" s="281">
        <v>29</v>
      </c>
      <c r="R36" s="5"/>
    </row>
    <row r="37" spans="1:18" ht="12.75">
      <c r="A37" s="282" t="s">
        <v>62</v>
      </c>
      <c r="B37" s="303">
        <v>8</v>
      </c>
      <c r="C37" s="280"/>
      <c r="D37" s="304">
        <v>0</v>
      </c>
      <c r="E37" s="304">
        <v>0</v>
      </c>
      <c r="F37" s="304" t="s">
        <v>237</v>
      </c>
      <c r="G37" s="304">
        <v>0</v>
      </c>
      <c r="H37" s="304" t="s">
        <v>237</v>
      </c>
      <c r="I37" s="304" t="s">
        <v>237</v>
      </c>
      <c r="J37" s="304">
        <v>9397.581</v>
      </c>
      <c r="K37" s="304">
        <v>3</v>
      </c>
      <c r="L37" s="304"/>
      <c r="M37" s="304" t="s">
        <v>237</v>
      </c>
      <c r="N37" s="304" t="s">
        <v>237</v>
      </c>
      <c r="O37" s="304">
        <v>490</v>
      </c>
      <c r="P37" s="304" t="s">
        <v>237</v>
      </c>
      <c r="Q37" s="305" t="s">
        <v>237</v>
      </c>
      <c r="R37" s="5"/>
    </row>
    <row r="38" spans="1:18" ht="12.75">
      <c r="A38" s="286" t="s">
        <v>247</v>
      </c>
      <c r="B38" s="279">
        <v>8</v>
      </c>
      <c r="C38" s="553" t="s">
        <v>237</v>
      </c>
      <c r="D38" s="280"/>
      <c r="E38" s="280"/>
      <c r="F38" s="280"/>
      <c r="G38" s="280"/>
      <c r="H38" s="280"/>
      <c r="I38" s="280"/>
      <c r="J38" s="280">
        <v>213.409</v>
      </c>
      <c r="K38" s="280"/>
      <c r="L38" s="280"/>
      <c r="M38" s="280"/>
      <c r="N38" s="280"/>
      <c r="O38" s="280">
        <v>490</v>
      </c>
      <c r="P38" s="280"/>
      <c r="Q38" s="281"/>
      <c r="R38" s="5"/>
    </row>
    <row r="39" spans="1:18" ht="12.75">
      <c r="A39" s="286" t="s">
        <v>248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195.059</v>
      </c>
      <c r="K39" s="280"/>
      <c r="L39" s="280"/>
      <c r="M39" s="280"/>
      <c r="N39" s="280"/>
      <c r="O39" s="280"/>
      <c r="P39" s="280"/>
      <c r="Q39" s="281"/>
      <c r="R39" s="5"/>
    </row>
    <row r="40" spans="1:18" ht="12.75">
      <c r="A40" s="286" t="s">
        <v>249</v>
      </c>
      <c r="B40" s="279" t="s">
        <v>237</v>
      </c>
      <c r="C40" s="280"/>
      <c r="D40" s="280"/>
      <c r="E40" s="280"/>
      <c r="F40" s="280"/>
      <c r="G40" s="280"/>
      <c r="H40" s="280"/>
      <c r="I40" s="280"/>
      <c r="J40" s="280">
        <v>521.906</v>
      </c>
      <c r="K40" s="280"/>
      <c r="L40" s="280"/>
      <c r="M40" s="280"/>
      <c r="N40" s="280"/>
      <c r="O40" s="280"/>
      <c r="P40" s="280"/>
      <c r="Q40" s="281"/>
      <c r="R40" s="5"/>
    </row>
    <row r="41" spans="1:18" ht="12.75">
      <c r="A41" s="286" t="s">
        <v>250</v>
      </c>
      <c r="B41" s="279" t="s">
        <v>237</v>
      </c>
      <c r="C41" s="280" t="s">
        <v>237</v>
      </c>
      <c r="D41" s="280"/>
      <c r="E41" s="280"/>
      <c r="F41" s="280"/>
      <c r="G41" s="280"/>
      <c r="H41" s="280"/>
      <c r="I41" s="280"/>
      <c r="J41" s="280">
        <v>8467.207</v>
      </c>
      <c r="K41" s="280">
        <v>3</v>
      </c>
      <c r="L41" s="280"/>
      <c r="M41" s="280"/>
      <c r="N41" s="280"/>
      <c r="O41" s="280"/>
      <c r="P41" s="280"/>
      <c r="Q41" s="281"/>
      <c r="R41" s="5"/>
    </row>
    <row r="42" spans="1:18" ht="12.75">
      <c r="A42" s="557" t="s">
        <v>63</v>
      </c>
      <c r="B42" s="307">
        <v>774</v>
      </c>
      <c r="C42" s="308">
        <v>6270</v>
      </c>
      <c r="D42" s="308">
        <v>0</v>
      </c>
      <c r="E42" s="308">
        <v>90</v>
      </c>
      <c r="F42" s="308">
        <v>3</v>
      </c>
      <c r="G42" s="308"/>
      <c r="H42" s="308">
        <v>18272</v>
      </c>
      <c r="I42" s="308">
        <v>7074</v>
      </c>
      <c r="J42" s="304">
        <v>5405.563</v>
      </c>
      <c r="K42" s="308">
        <v>808</v>
      </c>
      <c r="L42" s="308">
        <v>4</v>
      </c>
      <c r="M42" s="308"/>
      <c r="N42" s="308"/>
      <c r="O42" s="308">
        <v>26773</v>
      </c>
      <c r="P42" s="308">
        <v>415</v>
      </c>
      <c r="Q42" s="380">
        <v>100</v>
      </c>
      <c r="R42" s="5"/>
    </row>
    <row r="43" spans="1:18" ht="12.75">
      <c r="A43" s="558" t="s">
        <v>64</v>
      </c>
      <c r="B43" s="303">
        <v>774</v>
      </c>
      <c r="C43" s="304">
        <v>6270</v>
      </c>
      <c r="D43" s="304">
        <v>0</v>
      </c>
      <c r="E43" s="304">
        <v>90</v>
      </c>
      <c r="F43" s="304">
        <v>3</v>
      </c>
      <c r="G43" s="304"/>
      <c r="H43" s="304">
        <v>18272</v>
      </c>
      <c r="I43" s="304">
        <v>7074</v>
      </c>
      <c r="J43" s="304">
        <v>3109.063</v>
      </c>
      <c r="K43" s="304">
        <v>808</v>
      </c>
      <c r="L43" s="304">
        <v>4</v>
      </c>
      <c r="M43" s="304"/>
      <c r="N43" s="304"/>
      <c r="O43" s="304">
        <v>25579</v>
      </c>
      <c r="P43" s="304">
        <v>415</v>
      </c>
      <c r="Q43" s="305">
        <v>100</v>
      </c>
      <c r="R43" s="5"/>
    </row>
    <row r="44" spans="1:18" ht="12.75">
      <c r="A44" s="558" t="s">
        <v>65</v>
      </c>
      <c r="B44" s="303" t="s">
        <v>237</v>
      </c>
      <c r="C44" s="277" t="s">
        <v>237</v>
      </c>
      <c r="D44" s="304"/>
      <c r="E44" s="304">
        <v>0</v>
      </c>
      <c r="F44" s="304"/>
      <c r="G44" s="304"/>
      <c r="H44" s="304"/>
      <c r="I44" s="304"/>
      <c r="J44" s="304">
        <v>2296.5</v>
      </c>
      <c r="K44" s="304"/>
      <c r="L44" s="304"/>
      <c r="M44" s="304"/>
      <c r="N44" s="304"/>
      <c r="O44" s="304">
        <v>1194</v>
      </c>
      <c r="P44" s="304"/>
      <c r="Q44" s="305"/>
      <c r="R44" s="5"/>
    </row>
    <row r="45" spans="1:18" ht="13.5" thickBot="1">
      <c r="A45" s="558" t="s">
        <v>66</v>
      </c>
      <c r="B45" s="303"/>
      <c r="C45" s="304"/>
      <c r="D45" s="304"/>
      <c r="E45" s="304"/>
      <c r="F45" s="304"/>
      <c r="G45" s="304"/>
      <c r="H45" s="304"/>
      <c r="I45" s="304"/>
      <c r="J45" s="277">
        <v>1404.985</v>
      </c>
      <c r="K45" s="304"/>
      <c r="L45" s="304"/>
      <c r="M45" s="304"/>
      <c r="N45" s="304"/>
      <c r="O45" s="304"/>
      <c r="P45" s="304"/>
      <c r="Q45" s="305"/>
      <c r="R45" s="5"/>
    </row>
    <row r="46" spans="1:18" ht="13.5" thickTop="1">
      <c r="A46" s="559" t="s">
        <v>251</v>
      </c>
      <c r="B46" s="311">
        <v>1977.6</v>
      </c>
      <c r="C46" s="312">
        <v>26257.1</v>
      </c>
      <c r="D46" s="312"/>
      <c r="E46" s="312"/>
      <c r="F46" s="312"/>
      <c r="G46" s="312"/>
      <c r="H46" s="312"/>
      <c r="I46" s="312">
        <v>50.9</v>
      </c>
      <c r="J46" s="312">
        <v>5548.8</v>
      </c>
      <c r="K46" s="312">
        <v>13822.3</v>
      </c>
      <c r="L46" s="312"/>
      <c r="M46" s="312">
        <v>30585.9</v>
      </c>
      <c r="N46" s="312">
        <v>79.1</v>
      </c>
      <c r="O46" s="312">
        <v>78321.7</v>
      </c>
      <c r="P46" s="312"/>
      <c r="Q46" s="554" t="s">
        <v>237</v>
      </c>
      <c r="R46" s="5"/>
    </row>
    <row r="47" spans="1:18" ht="13.5" thickBot="1">
      <c r="A47" s="560" t="s">
        <v>252</v>
      </c>
      <c r="B47" s="315">
        <v>352.6</v>
      </c>
      <c r="C47" s="316">
        <v>5861.2</v>
      </c>
      <c r="D47" s="316"/>
      <c r="E47" s="316"/>
      <c r="F47" s="316"/>
      <c r="G47" s="316"/>
      <c r="H47" s="316"/>
      <c r="I47" s="316">
        <v>13.8</v>
      </c>
      <c r="J47" s="316">
        <v>1926.2</v>
      </c>
      <c r="K47" s="316">
        <v>2823.9</v>
      </c>
      <c r="L47" s="316"/>
      <c r="M47" s="316">
        <v>9864.6</v>
      </c>
      <c r="N47" s="316">
        <v>17.5</v>
      </c>
      <c r="O47" s="316">
        <v>20859.8</v>
      </c>
      <c r="P47" s="316"/>
      <c r="Q47" s="561" t="s">
        <v>237</v>
      </c>
      <c r="R47" s="5"/>
    </row>
    <row r="48" spans="1:18" ht="13.5" thickTop="1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</row>
    <row r="49" spans="1:18" ht="12.7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</row>
    <row r="50" spans="1:18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</row>
    <row r="51" spans="1:18" ht="12.75">
      <c r="A51" s="549"/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1:18" ht="12.75">
      <c r="A52" s="549"/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</row>
    <row r="53" spans="1:18" ht="12.75">
      <c r="A53" s="549"/>
      <c r="B53" s="550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</row>
    <row r="54" spans="1:18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</row>
    <row r="55" spans="1:18" ht="12.75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21"/>
      <c r="B57" s="221"/>
      <c r="C57" s="221"/>
      <c r="D57" s="221"/>
      <c r="E57" s="221"/>
      <c r="F57" s="221"/>
      <c r="G57" s="221"/>
      <c r="H57" s="414"/>
      <c r="I57" s="414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568" t="str">
        <f>A1</f>
        <v>1994 YILI GENEL ENERJİ DENGESİ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</row>
    <row r="59" spans="1:18" ht="12.75">
      <c r="A59" s="569" t="s">
        <v>69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</row>
    <row r="60" spans="1:18" ht="12.75">
      <c r="A60" s="263" t="str">
        <f>A3</f>
        <v>Tarih:25/6/1997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 thickBot="1">
      <c r="A61" s="263" t="str">
        <f>A4</f>
        <v>Hazırlayan:ETKB/APKK/PFD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5" thickTop="1">
      <c r="A62" s="321"/>
      <c r="B62" s="322"/>
      <c r="C62" s="322"/>
      <c r="D62" s="322"/>
      <c r="E62" s="322" t="s">
        <v>70</v>
      </c>
      <c r="F62" s="322"/>
      <c r="G62" s="322"/>
      <c r="H62" s="322" t="s">
        <v>253</v>
      </c>
      <c r="I62" s="322" t="s">
        <v>254</v>
      </c>
      <c r="J62" s="322" t="s">
        <v>237</v>
      </c>
      <c r="K62" s="322"/>
      <c r="L62" s="322" t="s">
        <v>296</v>
      </c>
      <c r="M62" s="322"/>
      <c r="N62" s="322" t="s">
        <v>255</v>
      </c>
      <c r="O62" s="322"/>
      <c r="P62" s="322" t="s">
        <v>255</v>
      </c>
      <c r="Q62" s="322"/>
      <c r="R62" s="323"/>
    </row>
    <row r="63" spans="1:18" ht="13.5" thickBot="1">
      <c r="A63" s="324"/>
      <c r="B63" s="325" t="s">
        <v>224</v>
      </c>
      <c r="C63" s="325" t="s">
        <v>87</v>
      </c>
      <c r="D63" s="325" t="s">
        <v>8</v>
      </c>
      <c r="E63" s="325" t="s">
        <v>72</v>
      </c>
      <c r="F63" s="325" t="s">
        <v>298</v>
      </c>
      <c r="G63" s="325" t="s">
        <v>226</v>
      </c>
      <c r="H63" s="325" t="s">
        <v>257</v>
      </c>
      <c r="I63" s="325" t="s">
        <v>258</v>
      </c>
      <c r="J63" s="325" t="s">
        <v>11</v>
      </c>
      <c r="K63" s="325" t="s">
        <v>88</v>
      </c>
      <c r="L63" s="325" t="s">
        <v>291</v>
      </c>
      <c r="M63" s="325" t="s">
        <v>14</v>
      </c>
      <c r="N63" s="325" t="s">
        <v>259</v>
      </c>
      <c r="O63" s="325" t="s">
        <v>16</v>
      </c>
      <c r="P63" s="325" t="s">
        <v>260</v>
      </c>
      <c r="Q63" s="325" t="s">
        <v>17</v>
      </c>
      <c r="R63" s="326" t="s">
        <v>71</v>
      </c>
    </row>
    <row r="64" spans="1:18" ht="13.5" thickTop="1">
      <c r="A64" s="327" t="s">
        <v>234</v>
      </c>
      <c r="B64" s="328">
        <v>1636</v>
      </c>
      <c r="C64" s="328">
        <v>10470.86</v>
      </c>
      <c r="D64" s="328">
        <v>0</v>
      </c>
      <c r="E64" s="328"/>
      <c r="F64" s="328"/>
      <c r="G64" s="328">
        <v>5481.6</v>
      </c>
      <c r="H64" s="328">
        <v>1627.02</v>
      </c>
      <c r="I64" s="328">
        <v>19215.48</v>
      </c>
      <c r="J64" s="328">
        <v>3871.0014</v>
      </c>
      <c r="K64" s="328">
        <v>182</v>
      </c>
      <c r="L64" s="328"/>
      <c r="M64" s="328">
        <v>2630.396</v>
      </c>
      <c r="N64" s="328">
        <v>67.94</v>
      </c>
      <c r="O64" s="328"/>
      <c r="P64" s="328">
        <v>415</v>
      </c>
      <c r="Q64" s="328">
        <v>129</v>
      </c>
      <c r="R64" s="330">
        <v>26510.8174</v>
      </c>
    </row>
    <row r="65" spans="1:18" ht="12.75">
      <c r="A65" s="331" t="s">
        <v>235</v>
      </c>
      <c r="B65" s="332">
        <v>3951</v>
      </c>
      <c r="C65" s="332">
        <v>1.8</v>
      </c>
      <c r="D65" s="332"/>
      <c r="E65" s="332">
        <v>54.6</v>
      </c>
      <c r="F65" s="332">
        <v>753.8424</v>
      </c>
      <c r="G65" s="332"/>
      <c r="H65" s="332"/>
      <c r="I65" s="332">
        <v>4761.2424</v>
      </c>
      <c r="J65" s="332">
        <v>25688.835065000003</v>
      </c>
      <c r="K65" s="332">
        <v>4891.25</v>
      </c>
      <c r="L65" s="332"/>
      <c r="M65" s="332"/>
      <c r="N65" s="332"/>
      <c r="O65" s="332">
        <v>2.666</v>
      </c>
      <c r="P65" s="332"/>
      <c r="Q65" s="332"/>
      <c r="R65" s="333">
        <v>35343.993465</v>
      </c>
    </row>
    <row r="66" spans="1:18" ht="12.75">
      <c r="A66" s="331" t="s">
        <v>236</v>
      </c>
      <c r="B66" s="332"/>
      <c r="C66" s="332">
        <v>0</v>
      </c>
      <c r="D66" s="332"/>
      <c r="E66" s="332" t="s">
        <v>237</v>
      </c>
      <c r="F66" s="332"/>
      <c r="G66" s="332"/>
      <c r="H66" s="332"/>
      <c r="I66" s="332" t="s">
        <v>237</v>
      </c>
      <c r="J66" s="332">
        <v>2230.848665</v>
      </c>
      <c r="K66" s="332"/>
      <c r="L66" s="332"/>
      <c r="M66" s="332"/>
      <c r="N66" s="332"/>
      <c r="O66" s="332">
        <v>49.02</v>
      </c>
      <c r="P66" s="332"/>
      <c r="Q66" s="332"/>
      <c r="R66" s="333">
        <v>2279.868665</v>
      </c>
    </row>
    <row r="67" spans="1:18" ht="12.75">
      <c r="A67" s="331" t="s">
        <v>238</v>
      </c>
      <c r="B67" s="332">
        <v>0</v>
      </c>
      <c r="C67" s="332">
        <v>0</v>
      </c>
      <c r="D67" s="332"/>
      <c r="E67" s="332" t="s">
        <v>237</v>
      </c>
      <c r="F67" s="332"/>
      <c r="G67" s="332"/>
      <c r="H67" s="332"/>
      <c r="I67" s="332" t="s">
        <v>237</v>
      </c>
      <c r="J67" s="332">
        <v>400.678745</v>
      </c>
      <c r="K67" s="332"/>
      <c r="L67" s="332"/>
      <c r="M67" s="332"/>
      <c r="N67" s="332"/>
      <c r="O67" s="332"/>
      <c r="P67" s="332"/>
      <c r="Q67" s="332"/>
      <c r="R67" s="333">
        <v>400.678745</v>
      </c>
    </row>
    <row r="68" spans="1:18" ht="12.75">
      <c r="A68" s="331" t="s">
        <v>239</v>
      </c>
      <c r="B68" s="332">
        <v>-75</v>
      </c>
      <c r="C68" s="332">
        <v>-141.84</v>
      </c>
      <c r="D68" s="332">
        <v>0</v>
      </c>
      <c r="E68" s="332">
        <v>30.6</v>
      </c>
      <c r="F68" s="332">
        <v>77.08</v>
      </c>
      <c r="G68" s="332"/>
      <c r="H68" s="332"/>
      <c r="I68" s="332">
        <v>-109.16</v>
      </c>
      <c r="J68" s="332">
        <v>158.17143</v>
      </c>
      <c r="K68" s="332">
        <v>-151.97</v>
      </c>
      <c r="L68" s="332"/>
      <c r="M68" s="332"/>
      <c r="N68" s="332"/>
      <c r="O68" s="332"/>
      <c r="P68" s="332"/>
      <c r="Q68" s="332"/>
      <c r="R68" s="333">
        <v>-102.95857000000002</v>
      </c>
    </row>
    <row r="69" spans="1:18" ht="12.75">
      <c r="A69" s="331" t="s">
        <v>240</v>
      </c>
      <c r="B69" s="332">
        <v>0</v>
      </c>
      <c r="C69" s="332">
        <v>0</v>
      </c>
      <c r="D69" s="332"/>
      <c r="E69" s="332" t="s">
        <v>237</v>
      </c>
      <c r="F69" s="332"/>
      <c r="G69" s="332"/>
      <c r="H69" s="332"/>
      <c r="I69" s="332" t="s">
        <v>237</v>
      </c>
      <c r="J69" s="332">
        <v>21.870269999999998</v>
      </c>
      <c r="K69" s="332"/>
      <c r="L69" s="332"/>
      <c r="M69" s="332"/>
      <c r="N69" s="332"/>
      <c r="O69" s="332"/>
      <c r="P69" s="332"/>
      <c r="Q69" s="332"/>
      <c r="R69" s="333">
        <v>21.870269999999998</v>
      </c>
    </row>
    <row r="70" spans="1:18" ht="12.75">
      <c r="A70" s="334" t="s">
        <v>41</v>
      </c>
      <c r="B70" s="335">
        <v>5512</v>
      </c>
      <c r="C70" s="335">
        <v>10330.82</v>
      </c>
      <c r="D70" s="335">
        <v>0</v>
      </c>
      <c r="E70" s="335">
        <v>85.2</v>
      </c>
      <c r="F70" s="335">
        <v>830.9224</v>
      </c>
      <c r="G70" s="335">
        <v>5481.6</v>
      </c>
      <c r="H70" s="335">
        <v>1627.02</v>
      </c>
      <c r="I70" s="335">
        <v>23867.5624</v>
      </c>
      <c r="J70" s="335">
        <v>27108.350755</v>
      </c>
      <c r="K70" s="335">
        <v>4921.28</v>
      </c>
      <c r="L70" s="335"/>
      <c r="M70" s="335">
        <v>2630.396</v>
      </c>
      <c r="N70" s="335">
        <v>67.94</v>
      </c>
      <c r="O70" s="335">
        <v>-46.354000000000006</v>
      </c>
      <c r="P70" s="335">
        <v>415</v>
      </c>
      <c r="Q70" s="335">
        <v>129</v>
      </c>
      <c r="R70" s="336">
        <v>59093.175155</v>
      </c>
    </row>
    <row r="71" spans="1:18" ht="13.5" thickBot="1">
      <c r="A71" s="331" t="s">
        <v>42</v>
      </c>
      <c r="B71" s="332"/>
      <c r="C71" s="332"/>
      <c r="D71" s="332"/>
      <c r="E71" s="332"/>
      <c r="F71" s="332"/>
      <c r="G71" s="332"/>
      <c r="H71" s="332"/>
      <c r="I71" s="332"/>
      <c r="J71" s="332">
        <v>33.86496999999999</v>
      </c>
      <c r="K71" s="332"/>
      <c r="L71" s="332"/>
      <c r="M71" s="332"/>
      <c r="N71" s="332"/>
      <c r="O71" s="332"/>
      <c r="P71" s="332"/>
      <c r="Q71" s="332"/>
      <c r="R71" s="333">
        <v>33.86496999999999</v>
      </c>
    </row>
    <row r="72" spans="1:18" ht="14.25" thickBot="1" thickTop="1">
      <c r="A72" s="337" t="s">
        <v>43</v>
      </c>
      <c r="B72" s="338">
        <v>5512</v>
      </c>
      <c r="C72" s="338">
        <v>10330.82</v>
      </c>
      <c r="D72" s="338">
        <v>0</v>
      </c>
      <c r="E72" s="338">
        <v>85.2</v>
      </c>
      <c r="F72" s="338">
        <v>830.9224</v>
      </c>
      <c r="G72" s="338">
        <v>5481.6</v>
      </c>
      <c r="H72" s="338">
        <v>1627.02</v>
      </c>
      <c r="I72" s="338">
        <v>23867.5624</v>
      </c>
      <c r="J72" s="338">
        <v>27142.215725</v>
      </c>
      <c r="K72" s="338">
        <v>4921.28</v>
      </c>
      <c r="L72" s="338"/>
      <c r="M72" s="338">
        <v>2630.396</v>
      </c>
      <c r="N72" s="338">
        <v>67.94</v>
      </c>
      <c r="O72" s="338">
        <v>-46.354000000000006</v>
      </c>
      <c r="P72" s="338">
        <v>415</v>
      </c>
      <c r="Q72" s="338">
        <v>129</v>
      </c>
      <c r="R72" s="339">
        <v>59127.040125</v>
      </c>
    </row>
    <row r="73" spans="1:18" ht="14.25" thickBot="1" thickTop="1">
      <c r="A73" s="291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340"/>
    </row>
    <row r="74" spans="1:18" ht="13.5" thickTop="1">
      <c r="A74" s="341" t="s">
        <v>44</v>
      </c>
      <c r="B74" s="342">
        <v>-3921</v>
      </c>
      <c r="C74" s="342">
        <v>-6951.93</v>
      </c>
      <c r="D74" s="342">
        <v>0</v>
      </c>
      <c r="E74" s="342">
        <v>2087.7</v>
      </c>
      <c r="F74" s="342"/>
      <c r="G74" s="342" t="s">
        <v>261</v>
      </c>
      <c r="H74" s="342" t="s">
        <v>237</v>
      </c>
      <c r="I74" s="342">
        <v>-8785.23</v>
      </c>
      <c r="J74" s="342">
        <v>-4801.246584999998</v>
      </c>
      <c r="K74" s="342">
        <v>-2686.32</v>
      </c>
      <c r="L74" s="342">
        <v>1.68</v>
      </c>
      <c r="M74" s="342">
        <v>-2630.396</v>
      </c>
      <c r="N74" s="342">
        <v>-67.94</v>
      </c>
      <c r="O74" s="342">
        <v>5183.22</v>
      </c>
      <c r="P74" s="343">
        <v>0</v>
      </c>
      <c r="Q74" s="343">
        <v>0</v>
      </c>
      <c r="R74" s="344">
        <v>-13786.232584999994</v>
      </c>
    </row>
    <row r="75" spans="1:18" ht="12.75">
      <c r="A75" s="331" t="s">
        <v>241</v>
      </c>
      <c r="B75" s="332">
        <v>-656</v>
      </c>
      <c r="C75" s="332">
        <v>-6897.03</v>
      </c>
      <c r="D75" s="332"/>
      <c r="E75" s="332"/>
      <c r="F75" s="332"/>
      <c r="G75" s="332"/>
      <c r="H75" s="332"/>
      <c r="I75" s="332">
        <v>-7553.03</v>
      </c>
      <c r="J75" s="332">
        <v>-1660.9332299999996</v>
      </c>
      <c r="K75" s="332">
        <v>-2663.57</v>
      </c>
      <c r="L75" s="332"/>
      <c r="M75" s="332">
        <v>-2630.396</v>
      </c>
      <c r="N75" s="332">
        <v>-67.94</v>
      </c>
      <c r="O75" s="332">
        <v>6735.692</v>
      </c>
      <c r="P75" s="332"/>
      <c r="Q75" s="332"/>
      <c r="R75" s="330">
        <v>-7840.17723</v>
      </c>
    </row>
    <row r="76" spans="1:18" ht="12.75">
      <c r="A76" s="331" t="s">
        <v>289</v>
      </c>
      <c r="B76" s="332">
        <v>-5</v>
      </c>
      <c r="C76" s="332"/>
      <c r="D76" s="332"/>
      <c r="E76" s="332">
        <v>2.1</v>
      </c>
      <c r="F76" s="332"/>
      <c r="G76" s="332"/>
      <c r="H76" s="332"/>
      <c r="I76" s="332">
        <v>-2.9</v>
      </c>
      <c r="J76" s="332">
        <v>0</v>
      </c>
      <c r="K76" s="332"/>
      <c r="L76" s="332">
        <v>1.68</v>
      </c>
      <c r="M76" s="332"/>
      <c r="N76" s="332"/>
      <c r="O76" s="332"/>
      <c r="P76" s="332"/>
      <c r="Q76" s="332"/>
      <c r="R76" s="330">
        <v>-1.22</v>
      </c>
    </row>
    <row r="77" spans="1:18" ht="12.75">
      <c r="A77" s="331" t="s">
        <v>242</v>
      </c>
      <c r="B77" s="332">
        <v>-3186</v>
      </c>
      <c r="C77" s="332" t="s">
        <v>237</v>
      </c>
      <c r="D77" s="332"/>
      <c r="E77" s="332">
        <v>2086</v>
      </c>
      <c r="F77" s="332"/>
      <c r="G77" s="332"/>
      <c r="H77" s="332"/>
      <c r="I77" s="332">
        <v>-1100</v>
      </c>
      <c r="J77" s="332">
        <v>0</v>
      </c>
      <c r="K77" s="332" t="s">
        <v>237</v>
      </c>
      <c r="L77" s="332"/>
      <c r="M77" s="332"/>
      <c r="N77" s="332"/>
      <c r="O77" s="332" t="s">
        <v>237</v>
      </c>
      <c r="P77" s="332"/>
      <c r="Q77" s="332"/>
      <c r="R77" s="330">
        <v>-1100</v>
      </c>
    </row>
    <row r="78" spans="1:18" ht="12.75">
      <c r="A78" s="331" t="s">
        <v>6</v>
      </c>
      <c r="B78" s="332">
        <v>0</v>
      </c>
      <c r="C78" s="332">
        <v>-0.9</v>
      </c>
      <c r="D78" s="332"/>
      <c r="E78" s="332">
        <v>1</v>
      </c>
      <c r="F78" s="332"/>
      <c r="G78" s="332"/>
      <c r="H78" s="332"/>
      <c r="I78" s="332">
        <v>0.1</v>
      </c>
      <c r="J78" s="332">
        <v>-0.13728</v>
      </c>
      <c r="K78" s="332" t="s">
        <v>237</v>
      </c>
      <c r="L78" s="332"/>
      <c r="M78" s="332"/>
      <c r="N78" s="332"/>
      <c r="O78" s="332" t="s">
        <v>237</v>
      </c>
      <c r="P78" s="332"/>
      <c r="Q78" s="332"/>
      <c r="R78" s="330" t="s">
        <v>237</v>
      </c>
    </row>
    <row r="79" spans="1:18" ht="12.75">
      <c r="A79" s="331" t="s">
        <v>243</v>
      </c>
      <c r="B79" s="332">
        <v>0</v>
      </c>
      <c r="C79" s="332">
        <v>0</v>
      </c>
      <c r="D79" s="332"/>
      <c r="E79" s="332"/>
      <c r="F79" s="332"/>
      <c r="G79" s="332"/>
      <c r="H79" s="332"/>
      <c r="I79" s="332" t="s">
        <v>261</v>
      </c>
      <c r="J79" s="332">
        <v>-1551.875675</v>
      </c>
      <c r="K79" s="332" t="s">
        <v>237</v>
      </c>
      <c r="L79" s="332"/>
      <c r="M79" s="332"/>
      <c r="N79" s="332"/>
      <c r="O79" s="332">
        <v>-143.62</v>
      </c>
      <c r="P79" s="332"/>
      <c r="Q79" s="332"/>
      <c r="R79" s="330">
        <v>-1695.4956750000001</v>
      </c>
    </row>
    <row r="80" spans="1:18" ht="13.5" thickBot="1">
      <c r="A80" s="331" t="s">
        <v>50</v>
      </c>
      <c r="B80" s="332">
        <v>-74</v>
      </c>
      <c r="C80" s="332">
        <v>-54</v>
      </c>
      <c r="D80" s="332">
        <v>0</v>
      </c>
      <c r="E80" s="332">
        <v>-1.4</v>
      </c>
      <c r="F80" s="332"/>
      <c r="G80" s="332"/>
      <c r="H80" s="332"/>
      <c r="I80" s="332">
        <v>-129.4</v>
      </c>
      <c r="J80" s="332">
        <v>-1588.3003999999985</v>
      </c>
      <c r="K80" s="332">
        <v>-22.75</v>
      </c>
      <c r="L80" s="332"/>
      <c r="M80" s="332"/>
      <c r="N80" s="332"/>
      <c r="O80" s="332">
        <v>-1408.852</v>
      </c>
      <c r="P80" s="332"/>
      <c r="Q80" s="332"/>
      <c r="R80" s="330">
        <v>-3149.3023999999987</v>
      </c>
    </row>
    <row r="81" spans="1:18" ht="14.25" thickBot="1" thickTop="1">
      <c r="A81" s="337" t="s">
        <v>245</v>
      </c>
      <c r="B81" s="338">
        <v>1591</v>
      </c>
      <c r="C81" s="338">
        <v>3378.89</v>
      </c>
      <c r="D81" s="338">
        <v>0</v>
      </c>
      <c r="E81" s="338">
        <v>2172.9</v>
      </c>
      <c r="F81" s="338">
        <v>830.9224</v>
      </c>
      <c r="G81" s="338">
        <v>5481.6</v>
      </c>
      <c r="H81" s="338">
        <v>1627.02</v>
      </c>
      <c r="I81" s="338">
        <v>15082.3324</v>
      </c>
      <c r="J81" s="338">
        <v>22340.96914</v>
      </c>
      <c r="K81" s="338">
        <v>2234.96</v>
      </c>
      <c r="L81" s="338">
        <v>1.68</v>
      </c>
      <c r="M81" s="338">
        <v>0</v>
      </c>
      <c r="N81" s="338">
        <v>0</v>
      </c>
      <c r="O81" s="338">
        <v>5136.866</v>
      </c>
      <c r="P81" s="338">
        <v>415</v>
      </c>
      <c r="Q81" s="338">
        <v>129</v>
      </c>
      <c r="R81" s="339">
        <v>45340.80754000001</v>
      </c>
    </row>
    <row r="82" spans="1:18" ht="14.25" thickBot="1" thickTop="1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340"/>
    </row>
    <row r="83" spans="1:18" ht="14.25" thickBot="1" thickTop="1">
      <c r="A83" s="337" t="s">
        <v>52</v>
      </c>
      <c r="B83" s="338">
        <v>1591</v>
      </c>
      <c r="C83" s="338">
        <v>3378.89</v>
      </c>
      <c r="D83" s="338">
        <v>0</v>
      </c>
      <c r="E83" s="338">
        <v>2172.9</v>
      </c>
      <c r="F83" s="338">
        <v>830.9224</v>
      </c>
      <c r="G83" s="338">
        <v>5481.6</v>
      </c>
      <c r="H83" s="338">
        <v>1627.02</v>
      </c>
      <c r="I83" s="338">
        <v>15082.3324</v>
      </c>
      <c r="J83" s="338">
        <v>22340.969139999997</v>
      </c>
      <c r="K83" s="338">
        <v>2234.96</v>
      </c>
      <c r="L83" s="338">
        <v>1.68</v>
      </c>
      <c r="M83" s="338" t="s">
        <v>237</v>
      </c>
      <c r="N83" s="338" t="s">
        <v>237</v>
      </c>
      <c r="O83" s="338">
        <v>5136.865999999999</v>
      </c>
      <c r="P83" s="338">
        <v>415</v>
      </c>
      <c r="Q83" s="338">
        <v>129</v>
      </c>
      <c r="R83" s="339">
        <v>45340.80754</v>
      </c>
    </row>
    <row r="84" spans="1:18" ht="13.5" thickTop="1">
      <c r="A84" s="345" t="s">
        <v>53</v>
      </c>
      <c r="B84" s="346">
        <v>1082</v>
      </c>
      <c r="C84" s="346">
        <v>1503.59</v>
      </c>
      <c r="D84" s="346">
        <v>0</v>
      </c>
      <c r="E84" s="346">
        <v>2108.4</v>
      </c>
      <c r="F84" s="346">
        <v>830.9224</v>
      </c>
      <c r="G84" s="346" t="s">
        <v>237</v>
      </c>
      <c r="H84" s="346" t="s">
        <v>237</v>
      </c>
      <c r="I84" s="346">
        <v>5524.9124</v>
      </c>
      <c r="J84" s="346">
        <v>5428.651529999999</v>
      </c>
      <c r="K84" s="346">
        <v>1496.95</v>
      </c>
      <c r="L84" s="346"/>
      <c r="M84" s="346" t="s">
        <v>237</v>
      </c>
      <c r="N84" s="346" t="s">
        <v>237</v>
      </c>
      <c r="O84" s="346">
        <v>2792.2479999999996</v>
      </c>
      <c r="P84" s="346" t="s">
        <v>237</v>
      </c>
      <c r="Q84" s="346">
        <v>29</v>
      </c>
      <c r="R84" s="347">
        <v>15271.761929999999</v>
      </c>
    </row>
    <row r="85" spans="1:18" ht="12.75">
      <c r="A85" s="331" t="s">
        <v>246</v>
      </c>
      <c r="B85" s="332" t="s">
        <v>237</v>
      </c>
      <c r="C85" s="332" t="s">
        <v>237</v>
      </c>
      <c r="D85" s="332"/>
      <c r="E85" s="332">
        <v>1892.1</v>
      </c>
      <c r="F85" s="332"/>
      <c r="G85" s="332"/>
      <c r="H85" s="332"/>
      <c r="I85" s="332">
        <v>1892.1</v>
      </c>
      <c r="J85" s="332">
        <v>626.008115</v>
      </c>
      <c r="K85" s="332">
        <v>3.64</v>
      </c>
      <c r="L85" s="332"/>
      <c r="M85" s="332"/>
      <c r="N85" s="332"/>
      <c r="O85" s="332">
        <v>561.064</v>
      </c>
      <c r="P85" s="332"/>
      <c r="Q85" s="332"/>
      <c r="R85" s="330">
        <v>3082.8121149999997</v>
      </c>
    </row>
    <row r="86" spans="1:18" ht="12.75">
      <c r="A86" s="331" t="s">
        <v>55</v>
      </c>
      <c r="B86" s="332">
        <v>0</v>
      </c>
      <c r="C86" s="332">
        <v>7.5</v>
      </c>
      <c r="D86" s="332"/>
      <c r="E86" s="332">
        <v>59.5</v>
      </c>
      <c r="F86" s="332"/>
      <c r="G86" s="332"/>
      <c r="H86" s="332"/>
      <c r="I86" s="332">
        <v>67</v>
      </c>
      <c r="J86" s="332">
        <v>640.38624</v>
      </c>
      <c r="K86" s="332">
        <v>145.6</v>
      </c>
      <c r="L86" s="332"/>
      <c r="M86" s="332"/>
      <c r="N86" s="332"/>
      <c r="O86" s="332">
        <v>355.868</v>
      </c>
      <c r="P86" s="332"/>
      <c r="Q86" s="332"/>
      <c r="R86" s="330">
        <v>1208.8542400000001</v>
      </c>
    </row>
    <row r="87" spans="1:18" ht="12.75">
      <c r="A87" s="331" t="s">
        <v>56</v>
      </c>
      <c r="B87" s="332">
        <v>0</v>
      </c>
      <c r="C87" s="332">
        <v>0</v>
      </c>
      <c r="D87" s="332"/>
      <c r="E87" s="332" t="s">
        <v>237</v>
      </c>
      <c r="F87" s="332"/>
      <c r="G87" s="332"/>
      <c r="H87" s="332"/>
      <c r="I87" s="332" t="s">
        <v>237</v>
      </c>
      <c r="J87" s="332">
        <v>1569.812825</v>
      </c>
      <c r="K87" s="332">
        <v>0</v>
      </c>
      <c r="L87" s="332"/>
      <c r="M87" s="332"/>
      <c r="N87" s="332"/>
      <c r="O87" s="332">
        <v>0</v>
      </c>
      <c r="P87" s="332"/>
      <c r="Q87" s="332"/>
      <c r="R87" s="330">
        <v>1569.812825</v>
      </c>
    </row>
    <row r="88" spans="1:18" ht="12.75">
      <c r="A88" s="331" t="s">
        <v>57</v>
      </c>
      <c r="B88" s="332">
        <v>0</v>
      </c>
      <c r="C88" s="332">
        <v>16.5</v>
      </c>
      <c r="D88" s="332"/>
      <c r="E88" s="332">
        <v>0</v>
      </c>
      <c r="F88" s="332"/>
      <c r="G88" s="332" t="s">
        <v>237</v>
      </c>
      <c r="H88" s="332"/>
      <c r="I88" s="332">
        <v>16.5</v>
      </c>
      <c r="J88" s="332">
        <v>76.93618499999998</v>
      </c>
      <c r="K88" s="332">
        <v>582.4</v>
      </c>
      <c r="L88" s="332"/>
      <c r="M88" s="332"/>
      <c r="N88" s="332"/>
      <c r="O88" s="332">
        <v>32.68</v>
      </c>
      <c r="P88" s="332"/>
      <c r="Q88" s="332"/>
      <c r="R88" s="330">
        <v>708.516185</v>
      </c>
    </row>
    <row r="89" spans="1:18" ht="12.75">
      <c r="A89" s="331" t="s">
        <v>58</v>
      </c>
      <c r="B89" s="332">
        <v>891</v>
      </c>
      <c r="C89" s="332">
        <v>418.8</v>
      </c>
      <c r="D89" s="332">
        <v>0</v>
      </c>
      <c r="E89" s="332">
        <v>30.1</v>
      </c>
      <c r="F89" s="332">
        <v>810.8816</v>
      </c>
      <c r="G89" s="332"/>
      <c r="H89" s="332"/>
      <c r="I89" s="332">
        <v>2150.7816</v>
      </c>
      <c r="J89" s="332">
        <v>48.916799999999995</v>
      </c>
      <c r="K89" s="332">
        <v>83.72</v>
      </c>
      <c r="L89" s="332"/>
      <c r="M89" s="332"/>
      <c r="N89" s="332"/>
      <c r="O89" s="332">
        <v>366.962</v>
      </c>
      <c r="P89" s="332"/>
      <c r="Q89" s="332"/>
      <c r="R89" s="330">
        <v>2650.3803999999996</v>
      </c>
    </row>
    <row r="90" spans="1:18" ht="12.75">
      <c r="A90" s="331" t="s">
        <v>59</v>
      </c>
      <c r="B90" s="332">
        <v>0</v>
      </c>
      <c r="C90" s="332">
        <v>246</v>
      </c>
      <c r="D90" s="332"/>
      <c r="E90" s="332">
        <v>21</v>
      </c>
      <c r="F90" s="328"/>
      <c r="G90" s="332"/>
      <c r="H90" s="332"/>
      <c r="I90" s="332">
        <v>267</v>
      </c>
      <c r="J90" s="332">
        <v>81.6</v>
      </c>
      <c r="K90" s="332">
        <v>16.38</v>
      </c>
      <c r="L90" s="332"/>
      <c r="M90" s="332"/>
      <c r="N90" s="332"/>
      <c r="O90" s="332">
        <v>25.8</v>
      </c>
      <c r="P90" s="332"/>
      <c r="Q90" s="332"/>
      <c r="R90" s="330">
        <v>390.78</v>
      </c>
    </row>
    <row r="91" spans="1:18" ht="12.75">
      <c r="A91" s="331" t="s">
        <v>60</v>
      </c>
      <c r="B91" s="332">
        <v>0</v>
      </c>
      <c r="C91" s="332">
        <v>12</v>
      </c>
      <c r="D91" s="332"/>
      <c r="E91" s="332">
        <v>46.2</v>
      </c>
      <c r="F91" s="332">
        <v>19.27</v>
      </c>
      <c r="G91" s="332"/>
      <c r="H91" s="332"/>
      <c r="I91" s="332">
        <v>77.47</v>
      </c>
      <c r="J91" s="332">
        <v>296.957955</v>
      </c>
      <c r="K91" s="332">
        <v>0</v>
      </c>
      <c r="L91" s="332"/>
      <c r="M91" s="332"/>
      <c r="N91" s="332"/>
      <c r="O91" s="332">
        <v>180.6</v>
      </c>
      <c r="P91" s="332"/>
      <c r="Q91" s="332"/>
      <c r="R91" s="330">
        <v>555.027955</v>
      </c>
    </row>
    <row r="92" spans="1:18" ht="12.75">
      <c r="A92" s="331" t="s">
        <v>61</v>
      </c>
      <c r="B92" s="332">
        <v>191</v>
      </c>
      <c r="C92" s="332">
        <v>802.79</v>
      </c>
      <c r="D92" s="332">
        <v>0</v>
      </c>
      <c r="E92" s="332">
        <v>59.5</v>
      </c>
      <c r="F92" s="332">
        <v>0.7708</v>
      </c>
      <c r="G92" s="332"/>
      <c r="H92" s="332"/>
      <c r="I92" s="332">
        <v>1054.0608</v>
      </c>
      <c r="J92" s="332">
        <v>2088.03341</v>
      </c>
      <c r="K92" s="332">
        <v>665.21</v>
      </c>
      <c r="L92" s="332"/>
      <c r="M92" s="332"/>
      <c r="N92" s="332"/>
      <c r="O92" s="332">
        <v>1269.274</v>
      </c>
      <c r="P92" s="332"/>
      <c r="Q92" s="332">
        <v>29</v>
      </c>
      <c r="R92" s="330">
        <v>5105.57821</v>
      </c>
    </row>
    <row r="93" spans="1:18" ht="12.75">
      <c r="A93" s="348" t="s">
        <v>62</v>
      </c>
      <c r="B93" s="349">
        <v>5</v>
      </c>
      <c r="C93" s="349">
        <v>0</v>
      </c>
      <c r="D93" s="349" t="s">
        <v>237</v>
      </c>
      <c r="E93" s="349" t="s">
        <v>237</v>
      </c>
      <c r="F93" s="349"/>
      <c r="G93" s="349" t="s">
        <v>237</v>
      </c>
      <c r="H93" s="349" t="s">
        <v>237</v>
      </c>
      <c r="I93" s="349">
        <v>5</v>
      </c>
      <c r="J93" s="349">
        <v>9857.39429</v>
      </c>
      <c r="K93" s="349">
        <v>2.73</v>
      </c>
      <c r="L93" s="349"/>
      <c r="M93" s="349" t="s">
        <v>237</v>
      </c>
      <c r="N93" s="349" t="s">
        <v>237</v>
      </c>
      <c r="O93" s="349">
        <v>42.14</v>
      </c>
      <c r="P93" s="349" t="s">
        <v>237</v>
      </c>
      <c r="Q93" s="349">
        <v>0</v>
      </c>
      <c r="R93" s="350">
        <v>9907.26429</v>
      </c>
    </row>
    <row r="94" spans="1:18" ht="12.75">
      <c r="A94" s="331" t="s">
        <v>247</v>
      </c>
      <c r="B94" s="332">
        <v>5</v>
      </c>
      <c r="C94" s="332">
        <v>0</v>
      </c>
      <c r="D94" s="332"/>
      <c r="E94" s="332"/>
      <c r="F94" s="332"/>
      <c r="G94" s="332"/>
      <c r="H94" s="332"/>
      <c r="I94" s="332">
        <v>5</v>
      </c>
      <c r="J94" s="332">
        <v>219.42263999999994</v>
      </c>
      <c r="K94" s="332">
        <v>0</v>
      </c>
      <c r="L94" s="332"/>
      <c r="M94" s="332"/>
      <c r="N94" s="332"/>
      <c r="O94" s="332">
        <v>42.14</v>
      </c>
      <c r="P94" s="332"/>
      <c r="Q94" s="332"/>
      <c r="R94" s="330">
        <v>266.56263999999993</v>
      </c>
    </row>
    <row r="95" spans="1:18" ht="12.75">
      <c r="A95" s="331" t="s">
        <v>248</v>
      </c>
      <c r="B95" s="332">
        <v>0</v>
      </c>
      <c r="C95" s="332" t="s">
        <v>237</v>
      </c>
      <c r="D95" s="332"/>
      <c r="E95" s="332"/>
      <c r="F95" s="332"/>
      <c r="G95" s="332"/>
      <c r="H95" s="332"/>
      <c r="I95" s="332">
        <v>0</v>
      </c>
      <c r="J95" s="332">
        <v>194.15663999999998</v>
      </c>
      <c r="K95" s="332" t="s">
        <v>237</v>
      </c>
      <c r="L95" s="332"/>
      <c r="M95" s="332"/>
      <c r="N95" s="332"/>
      <c r="O95" s="332" t="s">
        <v>237</v>
      </c>
      <c r="P95" s="332"/>
      <c r="Q95" s="332"/>
      <c r="R95" s="330">
        <v>194.15663999999998</v>
      </c>
    </row>
    <row r="96" spans="1:18" ht="12.75">
      <c r="A96" s="331" t="s">
        <v>249</v>
      </c>
      <c r="B96" s="332" t="s">
        <v>237</v>
      </c>
      <c r="C96" s="332" t="s">
        <v>237</v>
      </c>
      <c r="D96" s="332"/>
      <c r="E96" s="332"/>
      <c r="F96" s="332"/>
      <c r="G96" s="332"/>
      <c r="H96" s="332"/>
      <c r="I96" s="332" t="s">
        <v>237</v>
      </c>
      <c r="J96" s="332">
        <v>555.82989</v>
      </c>
      <c r="K96" s="332" t="s">
        <v>237</v>
      </c>
      <c r="L96" s="332"/>
      <c r="M96" s="332"/>
      <c r="N96" s="332"/>
      <c r="O96" s="332" t="s">
        <v>237</v>
      </c>
      <c r="P96" s="332"/>
      <c r="Q96" s="332"/>
      <c r="R96" s="330">
        <v>555.82989</v>
      </c>
    </row>
    <row r="97" spans="1:18" ht="12.75">
      <c r="A97" s="331" t="s">
        <v>250</v>
      </c>
      <c r="B97" s="332" t="s">
        <v>237</v>
      </c>
      <c r="C97" s="332" t="s">
        <v>237</v>
      </c>
      <c r="D97" s="332"/>
      <c r="E97" s="332"/>
      <c r="F97" s="332"/>
      <c r="G97" s="332"/>
      <c r="H97" s="332"/>
      <c r="I97" s="332" t="s">
        <v>237</v>
      </c>
      <c r="J97" s="332">
        <v>8887.98512</v>
      </c>
      <c r="K97" s="332">
        <v>2.73</v>
      </c>
      <c r="L97" s="332"/>
      <c r="M97" s="332"/>
      <c r="N97" s="332"/>
      <c r="O97" s="332" t="s">
        <v>237</v>
      </c>
      <c r="P97" s="332"/>
      <c r="Q97" s="332"/>
      <c r="R97" s="330">
        <v>8890.715119999999</v>
      </c>
    </row>
    <row r="98" spans="1:18" ht="12.75">
      <c r="A98" s="351" t="s">
        <v>262</v>
      </c>
      <c r="B98" s="303">
        <v>504</v>
      </c>
      <c r="C98" s="303">
        <v>1875.3</v>
      </c>
      <c r="D98" s="303">
        <v>0</v>
      </c>
      <c r="E98" s="303">
        <v>64.5</v>
      </c>
      <c r="F98" s="303"/>
      <c r="G98" s="303">
        <v>5481.6</v>
      </c>
      <c r="H98" s="303">
        <v>1627.02</v>
      </c>
      <c r="I98" s="303">
        <v>9552.42</v>
      </c>
      <c r="J98" s="303">
        <v>5706.137720000001</v>
      </c>
      <c r="K98" s="303">
        <v>735.28</v>
      </c>
      <c r="L98" s="303">
        <v>1.68</v>
      </c>
      <c r="M98" s="303"/>
      <c r="N98" s="303"/>
      <c r="O98" s="303">
        <v>2302.478</v>
      </c>
      <c r="P98" s="303">
        <v>415</v>
      </c>
      <c r="Q98" s="303">
        <v>100</v>
      </c>
      <c r="R98" s="352">
        <v>18812.995720000003</v>
      </c>
    </row>
    <row r="99" spans="1:18" ht="12.75">
      <c r="A99" s="348" t="s">
        <v>64</v>
      </c>
      <c r="B99" s="303">
        <v>504</v>
      </c>
      <c r="C99" s="303">
        <v>1875.3</v>
      </c>
      <c r="D99" s="303">
        <v>0</v>
      </c>
      <c r="E99" s="303">
        <v>64.5</v>
      </c>
      <c r="F99" s="303"/>
      <c r="G99" s="303">
        <v>5481.6</v>
      </c>
      <c r="H99" s="303">
        <v>1627.02</v>
      </c>
      <c r="I99" s="303">
        <v>9552.42</v>
      </c>
      <c r="J99" s="349">
        <v>3329.26022</v>
      </c>
      <c r="K99" s="303">
        <v>735.28</v>
      </c>
      <c r="L99" s="303">
        <v>1.68</v>
      </c>
      <c r="M99" s="303"/>
      <c r="N99" s="303"/>
      <c r="O99" s="303">
        <v>2199.794</v>
      </c>
      <c r="P99" s="303">
        <v>415</v>
      </c>
      <c r="Q99" s="303">
        <v>100</v>
      </c>
      <c r="R99" s="350">
        <v>16333.434220000001</v>
      </c>
    </row>
    <row r="100" spans="1:18" ht="12.75">
      <c r="A100" s="348" t="s">
        <v>65</v>
      </c>
      <c r="B100" s="349"/>
      <c r="C100" s="349" t="s">
        <v>237</v>
      </c>
      <c r="D100" s="349"/>
      <c r="E100" s="349"/>
      <c r="F100" s="349"/>
      <c r="G100" s="349"/>
      <c r="H100" s="349"/>
      <c r="I100" s="349"/>
      <c r="J100" s="349">
        <v>2376.8775</v>
      </c>
      <c r="K100" s="353" t="s">
        <v>237</v>
      </c>
      <c r="L100" s="353"/>
      <c r="M100" s="349"/>
      <c r="N100" s="303"/>
      <c r="O100" s="303">
        <v>102.684</v>
      </c>
      <c r="P100" s="303"/>
      <c r="Q100" s="303"/>
      <c r="R100" s="350">
        <v>2479.5615000000003</v>
      </c>
    </row>
    <row r="101" spans="1:18" ht="13.5" thickBot="1">
      <c r="A101" s="348" t="s">
        <v>66</v>
      </c>
      <c r="B101" s="349"/>
      <c r="C101" s="354"/>
      <c r="D101" s="349"/>
      <c r="E101" s="349"/>
      <c r="F101" s="349"/>
      <c r="G101" s="349"/>
      <c r="H101" s="349"/>
      <c r="I101" s="349"/>
      <c r="J101" s="328">
        <v>1348.7856</v>
      </c>
      <c r="K101" s="353" t="s">
        <v>237</v>
      </c>
      <c r="L101" s="353"/>
      <c r="M101" s="349"/>
      <c r="N101" s="349"/>
      <c r="O101" s="328" t="s">
        <v>237</v>
      </c>
      <c r="P101" s="349"/>
      <c r="Q101" s="349"/>
      <c r="R101" s="350">
        <v>1348.7856</v>
      </c>
    </row>
    <row r="102" spans="1:18" ht="13.5" thickTop="1">
      <c r="A102" s="401" t="s">
        <v>251</v>
      </c>
      <c r="B102" s="382">
        <v>1977.6</v>
      </c>
      <c r="C102" s="382">
        <v>26257.1</v>
      </c>
      <c r="D102" s="541" t="s">
        <v>237</v>
      </c>
      <c r="E102" s="541" t="s">
        <v>237</v>
      </c>
      <c r="F102" s="541"/>
      <c r="G102" s="541" t="s">
        <v>237</v>
      </c>
      <c r="H102" s="382">
        <v>50.9</v>
      </c>
      <c r="I102" s="541" t="s">
        <v>237</v>
      </c>
      <c r="J102" s="382">
        <v>5548.8</v>
      </c>
      <c r="K102" s="382">
        <v>13822.3</v>
      </c>
      <c r="L102" s="382"/>
      <c r="M102" s="382">
        <v>30585.9</v>
      </c>
      <c r="N102" s="311">
        <v>79.1</v>
      </c>
      <c r="O102" s="311">
        <v>78321.7</v>
      </c>
      <c r="P102" s="541" t="s">
        <v>237</v>
      </c>
      <c r="Q102" s="541" t="s">
        <v>237</v>
      </c>
      <c r="R102" s="542" t="s">
        <v>237</v>
      </c>
    </row>
    <row r="103" spans="1:18" ht="13.5" thickBot="1">
      <c r="A103" s="405" t="s">
        <v>252</v>
      </c>
      <c r="B103" s="543">
        <v>352.6</v>
      </c>
      <c r="C103" s="543">
        <v>5861.2</v>
      </c>
      <c r="D103" s="544" t="s">
        <v>237</v>
      </c>
      <c r="E103" s="544" t="s">
        <v>237</v>
      </c>
      <c r="F103" s="544"/>
      <c r="G103" s="544" t="s">
        <v>237</v>
      </c>
      <c r="H103" s="562">
        <v>13.8</v>
      </c>
      <c r="I103" s="544" t="s">
        <v>261</v>
      </c>
      <c r="J103" s="543">
        <v>1926.2</v>
      </c>
      <c r="K103" s="543">
        <v>2823.9</v>
      </c>
      <c r="L103" s="543"/>
      <c r="M103" s="543">
        <v>9864.6</v>
      </c>
      <c r="N103" s="562">
        <v>17.5</v>
      </c>
      <c r="O103" s="562">
        <v>20859.8</v>
      </c>
      <c r="P103" s="544" t="s">
        <v>237</v>
      </c>
      <c r="Q103" s="544" t="s">
        <v>237</v>
      </c>
      <c r="R103" s="545" t="s">
        <v>237</v>
      </c>
    </row>
    <row r="104" spans="1:18" ht="13.5" thickTop="1">
      <c r="A104" s="90" t="s">
        <v>74</v>
      </c>
      <c r="B104" s="397">
        <v>430708</v>
      </c>
      <c r="C104" s="359" t="s">
        <v>263</v>
      </c>
      <c r="D104" s="360"/>
      <c r="E104" s="360"/>
      <c r="F104" s="361" t="s">
        <v>76</v>
      </c>
      <c r="G104" s="360"/>
      <c r="H104" s="362"/>
      <c r="I104" s="363" t="s">
        <v>306</v>
      </c>
      <c r="J104" s="364"/>
      <c r="K104" s="365" t="s">
        <v>307</v>
      </c>
      <c r="L104" s="366">
        <v>1013.0172243120174</v>
      </c>
      <c r="M104" s="361" t="s">
        <v>266</v>
      </c>
      <c r="N104" s="360"/>
      <c r="O104" s="360"/>
      <c r="P104" s="398">
        <v>-6.1</v>
      </c>
      <c r="Q104" s="360"/>
      <c r="R104" s="546"/>
    </row>
    <row r="105" spans="1:18" ht="13.5" thickBot="1">
      <c r="A105" s="97" t="s">
        <v>79</v>
      </c>
      <c r="B105" s="399">
        <v>429471</v>
      </c>
      <c r="C105" s="369" t="s">
        <v>267</v>
      </c>
      <c r="D105" s="370"/>
      <c r="E105" s="371">
        <v>60.612</v>
      </c>
      <c r="F105" s="372" t="s">
        <v>268</v>
      </c>
      <c r="G105" s="370"/>
      <c r="H105" s="373">
        <v>975.5005630073252</v>
      </c>
      <c r="I105" s="374" t="s">
        <v>269</v>
      </c>
      <c r="J105" s="375"/>
      <c r="K105" s="376" t="s">
        <v>270</v>
      </c>
      <c r="L105" s="373">
        <v>1283.293737213753</v>
      </c>
      <c r="M105" s="372" t="s">
        <v>271</v>
      </c>
      <c r="N105" s="370"/>
      <c r="O105" s="370"/>
      <c r="P105" s="400">
        <v>-5.5</v>
      </c>
      <c r="Q105" s="370"/>
      <c r="R105" s="548"/>
    </row>
  </sheetData>
  <sheetProtection/>
  <mergeCells count="4">
    <mergeCell ref="A1:Q1"/>
    <mergeCell ref="A2:Q2"/>
    <mergeCell ref="A58:R58"/>
    <mergeCell ref="A59:R59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08"/>
  <sheetViews>
    <sheetView zoomScale="25" zoomScaleNormal="25" zoomScalePageLayoutView="0" workbookViewId="0" topLeftCell="A1">
      <selection activeCell="A52" sqref="A52:Q98"/>
    </sheetView>
  </sheetViews>
  <sheetFormatPr defaultColWidth="9.140625" defaultRowHeight="12.75"/>
  <cols>
    <col min="1" max="1" width="24.8515625" style="0" customWidth="1"/>
    <col min="2" max="15" width="8.28125" style="0" customWidth="1"/>
    <col min="16" max="16" width="9.421875" style="0" customWidth="1"/>
    <col min="17" max="19" width="10.28125" style="0" customWidth="1"/>
  </cols>
  <sheetData>
    <row r="1" spans="1:16" ht="12.75">
      <c r="A1" s="568" t="s">
        <v>221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8" s="5" customFormat="1" ht="12">
      <c r="A3" s="263" t="s">
        <v>223</v>
      </c>
      <c r="H3" s="263"/>
    </row>
    <row r="4" s="5" customFormat="1" ht="12.75" thickBot="1">
      <c r="A4" s="263" t="s">
        <v>3</v>
      </c>
    </row>
    <row r="5" spans="1:16" s="5" customFormat="1" ht="12.7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225</v>
      </c>
      <c r="G5" s="266" t="s">
        <v>6</v>
      </c>
      <c r="H5" s="266" t="s">
        <v>226</v>
      </c>
      <c r="I5" s="266" t="s">
        <v>10</v>
      </c>
      <c r="J5" s="266" t="s">
        <v>11</v>
      </c>
      <c r="K5" s="266" t="s">
        <v>227</v>
      </c>
      <c r="L5" s="266" t="s">
        <v>14</v>
      </c>
      <c r="M5" s="266" t="s">
        <v>228</v>
      </c>
      <c r="N5" s="266" t="s">
        <v>16</v>
      </c>
      <c r="O5" s="266" t="s">
        <v>89</v>
      </c>
      <c r="P5" s="267" t="s">
        <v>17</v>
      </c>
    </row>
    <row r="6" spans="1:16" s="5" customFormat="1" ht="12">
      <c r="A6" s="268" t="s">
        <v>229</v>
      </c>
      <c r="B6" s="269"/>
      <c r="C6" s="270"/>
      <c r="D6" s="270">
        <v>4300</v>
      </c>
      <c r="E6" s="270">
        <v>7000</v>
      </c>
      <c r="F6" s="270">
        <v>7708</v>
      </c>
      <c r="G6" s="270">
        <v>5000</v>
      </c>
      <c r="H6" s="270">
        <v>3000</v>
      </c>
      <c r="I6" s="270">
        <v>2300</v>
      </c>
      <c r="J6" s="270"/>
      <c r="K6" s="270">
        <v>9100</v>
      </c>
      <c r="L6" s="270">
        <v>860</v>
      </c>
      <c r="M6" s="270">
        <v>8600</v>
      </c>
      <c r="N6" s="270">
        <v>860</v>
      </c>
      <c r="O6" s="270">
        <v>10000</v>
      </c>
      <c r="P6" s="271">
        <v>10000</v>
      </c>
    </row>
    <row r="7" spans="1:16" s="5" customFormat="1" ht="12.7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233</v>
      </c>
      <c r="P7" s="275" t="s">
        <v>233</v>
      </c>
    </row>
    <row r="8" spans="1:16" s="5" customFormat="1" ht="12.75" thickTop="1">
      <c r="A8" s="268" t="s">
        <v>234</v>
      </c>
      <c r="B8" s="276">
        <v>2248</v>
      </c>
      <c r="C8" s="277">
        <v>52758</v>
      </c>
      <c r="D8" s="277">
        <v>67</v>
      </c>
      <c r="E8" s="277"/>
      <c r="F8" s="277"/>
      <c r="G8" s="277"/>
      <c r="H8" s="277">
        <v>18374</v>
      </c>
      <c r="I8" s="277">
        <v>6765</v>
      </c>
      <c r="J8" s="277">
        <v>3515.782</v>
      </c>
      <c r="K8" s="277">
        <v>182</v>
      </c>
      <c r="L8" s="277">
        <v>35540.9</v>
      </c>
      <c r="M8" s="277">
        <v>86</v>
      </c>
      <c r="N8" s="277"/>
      <c r="O8" s="277">
        <v>437</v>
      </c>
      <c r="P8" s="278">
        <v>143</v>
      </c>
    </row>
    <row r="9" spans="1:16" s="5" customFormat="1" ht="12">
      <c r="A9" s="268" t="s">
        <v>235</v>
      </c>
      <c r="B9" s="279">
        <v>5941</v>
      </c>
      <c r="C9" s="280">
        <v>10</v>
      </c>
      <c r="D9" s="280"/>
      <c r="E9" s="280">
        <v>182</v>
      </c>
      <c r="F9" s="280">
        <v>928</v>
      </c>
      <c r="G9" s="280"/>
      <c r="H9" s="280"/>
      <c r="I9" s="280"/>
      <c r="J9" s="280">
        <v>27169.15264</v>
      </c>
      <c r="K9" s="280">
        <v>6859</v>
      </c>
      <c r="L9" s="280"/>
      <c r="M9" s="280"/>
      <c r="N9" s="280">
        <v>0</v>
      </c>
      <c r="O9" s="280"/>
      <c r="P9" s="281"/>
    </row>
    <row r="10" spans="1:16" s="5" customFormat="1" ht="12">
      <c r="A10" s="268" t="s">
        <v>236</v>
      </c>
      <c r="B10" s="279" t="s">
        <v>237</v>
      </c>
      <c r="C10" s="280" t="s">
        <v>237</v>
      </c>
      <c r="D10" s="280"/>
      <c r="E10" s="280"/>
      <c r="F10" s="280"/>
      <c r="G10" s="280"/>
      <c r="H10" s="280"/>
      <c r="I10" s="280"/>
      <c r="J10" s="280">
        <v>1934.693</v>
      </c>
      <c r="K10" s="280"/>
      <c r="L10" s="280"/>
      <c r="M10" s="280"/>
      <c r="N10" s="280">
        <v>695.9</v>
      </c>
      <c r="O10" s="280"/>
      <c r="P10" s="281"/>
    </row>
    <row r="11" spans="1:16" s="5" customFormat="1" ht="12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/>
      <c r="J11" s="280">
        <v>445.745</v>
      </c>
      <c r="K11" s="280"/>
      <c r="L11" s="280"/>
      <c r="M11" s="280"/>
      <c r="N11" s="280"/>
      <c r="O11" s="280"/>
      <c r="P11" s="281"/>
    </row>
    <row r="12" spans="1:16" s="5" customFormat="1" ht="12">
      <c r="A12" s="268" t="s">
        <v>239</v>
      </c>
      <c r="B12" s="279">
        <v>359</v>
      </c>
      <c r="C12" s="280">
        <v>-363</v>
      </c>
      <c r="D12" s="280">
        <v>-1</v>
      </c>
      <c r="E12" s="280">
        <v>-112</v>
      </c>
      <c r="F12" s="280">
        <v>26</v>
      </c>
      <c r="G12" s="280">
        <v>1</v>
      </c>
      <c r="H12" s="280"/>
      <c r="I12" s="280"/>
      <c r="J12" s="280">
        <v>-143.195</v>
      </c>
      <c r="K12" s="280">
        <v>-104</v>
      </c>
      <c r="L12" s="280"/>
      <c r="M12" s="280"/>
      <c r="N12" s="280"/>
      <c r="O12" s="280"/>
      <c r="P12" s="281"/>
    </row>
    <row r="13" spans="1:16" s="5" customFormat="1" ht="12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/>
      <c r="J13" s="280">
        <v>-269.87</v>
      </c>
      <c r="K13" s="280"/>
      <c r="L13" s="280"/>
      <c r="M13" s="280"/>
      <c r="N13" s="280"/>
      <c r="O13" s="280"/>
      <c r="P13" s="281"/>
    </row>
    <row r="14" spans="1:16" s="5" customFormat="1" ht="12">
      <c r="A14" s="282" t="s">
        <v>41</v>
      </c>
      <c r="B14" s="283">
        <v>8548</v>
      </c>
      <c r="C14" s="284">
        <v>52405</v>
      </c>
      <c r="D14" s="284">
        <v>66</v>
      </c>
      <c r="E14" s="284">
        <v>70</v>
      </c>
      <c r="F14" s="284">
        <v>954</v>
      </c>
      <c r="G14" s="284">
        <v>1</v>
      </c>
      <c r="H14" s="284">
        <v>18374</v>
      </c>
      <c r="I14" s="284">
        <v>6765</v>
      </c>
      <c r="J14" s="284">
        <v>27891.431640000003</v>
      </c>
      <c r="K14" s="284">
        <v>6937</v>
      </c>
      <c r="L14" s="284">
        <v>35540.9</v>
      </c>
      <c r="M14" s="284">
        <v>86</v>
      </c>
      <c r="N14" s="284">
        <v>-695.9</v>
      </c>
      <c r="O14" s="284">
        <v>437</v>
      </c>
      <c r="P14" s="285">
        <v>143</v>
      </c>
    </row>
    <row r="15" spans="1:16" s="5" customFormat="1" ht="12.7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26.975</v>
      </c>
      <c r="K15" s="280"/>
      <c r="L15" s="280"/>
      <c r="M15" s="280"/>
      <c r="N15" s="280"/>
      <c r="O15" s="280"/>
      <c r="P15" s="281"/>
    </row>
    <row r="16" spans="1:16" s="5" customFormat="1" ht="13.5" thickBot="1" thickTop="1">
      <c r="A16" s="287" t="s">
        <v>43</v>
      </c>
      <c r="B16" s="288">
        <v>8548</v>
      </c>
      <c r="C16" s="289">
        <v>52405</v>
      </c>
      <c r="D16" s="289">
        <v>66</v>
      </c>
      <c r="E16" s="289">
        <v>70</v>
      </c>
      <c r="F16" s="289">
        <v>954</v>
      </c>
      <c r="G16" s="289">
        <v>1</v>
      </c>
      <c r="H16" s="289">
        <v>18374</v>
      </c>
      <c r="I16" s="289">
        <v>6765</v>
      </c>
      <c r="J16" s="289">
        <v>27918.40664</v>
      </c>
      <c r="K16" s="289">
        <v>6937</v>
      </c>
      <c r="L16" s="289">
        <v>35540.9</v>
      </c>
      <c r="M16" s="289">
        <v>86</v>
      </c>
      <c r="N16" s="289">
        <v>-695.9</v>
      </c>
      <c r="O16" s="289">
        <v>437</v>
      </c>
      <c r="P16" s="290">
        <v>143</v>
      </c>
    </row>
    <row r="17" spans="1:17" s="5" customFormat="1" ht="13.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1"/>
    </row>
    <row r="18" spans="1:16" s="5" customFormat="1" ht="12.75" thickTop="1">
      <c r="A18" s="293" t="s">
        <v>44</v>
      </c>
      <c r="B18" s="294">
        <v>-5508</v>
      </c>
      <c r="C18" s="295">
        <v>-39985</v>
      </c>
      <c r="D18" s="295" t="s">
        <v>237</v>
      </c>
      <c r="E18" s="295">
        <v>3131</v>
      </c>
      <c r="F18" s="295" t="s">
        <v>237</v>
      </c>
      <c r="G18" s="295">
        <v>2</v>
      </c>
      <c r="H18" s="295" t="s">
        <v>237</v>
      </c>
      <c r="I18" s="295" t="s">
        <v>237</v>
      </c>
      <c r="J18" s="295">
        <v>-3725.1086400000004</v>
      </c>
      <c r="K18" s="295">
        <v>-3602</v>
      </c>
      <c r="L18" s="295">
        <v>-35540.9</v>
      </c>
      <c r="M18" s="295">
        <v>-86</v>
      </c>
      <c r="N18" s="295">
        <v>66419.8</v>
      </c>
      <c r="O18" s="295" t="s">
        <v>237</v>
      </c>
      <c r="P18" s="296" t="s">
        <v>237</v>
      </c>
    </row>
    <row r="19" spans="1:16" s="5" customFormat="1" ht="12">
      <c r="A19" s="286" t="s">
        <v>241</v>
      </c>
      <c r="B19" s="279">
        <v>-1246</v>
      </c>
      <c r="C19" s="280">
        <v>-39815</v>
      </c>
      <c r="D19" s="280"/>
      <c r="E19" s="280"/>
      <c r="F19" s="280"/>
      <c r="G19" s="280"/>
      <c r="H19" s="280"/>
      <c r="I19" s="280"/>
      <c r="J19" s="280">
        <v>-1871.289</v>
      </c>
      <c r="K19" s="280">
        <v>-3602</v>
      </c>
      <c r="L19" s="280">
        <v>-35540.9</v>
      </c>
      <c r="M19" s="280">
        <v>-86</v>
      </c>
      <c r="N19" s="280">
        <v>86247.4</v>
      </c>
      <c r="O19" s="280"/>
      <c r="P19" s="281"/>
    </row>
    <row r="20" spans="1:16" s="5" customFormat="1" ht="12">
      <c r="A20" s="286" t="s">
        <v>242</v>
      </c>
      <c r="B20" s="279">
        <v>-4182</v>
      </c>
      <c r="C20" s="280" t="s">
        <v>237</v>
      </c>
      <c r="D20" s="280"/>
      <c r="E20" s="280">
        <v>3131</v>
      </c>
      <c r="F20" s="280"/>
      <c r="G20" s="280"/>
      <c r="H20" s="280"/>
      <c r="I20" s="280"/>
      <c r="J20" s="280" t="s">
        <v>237</v>
      </c>
      <c r="K20" s="280"/>
      <c r="L20" s="280"/>
      <c r="M20" s="280"/>
      <c r="N20" s="280"/>
      <c r="O20" s="280"/>
      <c r="P20" s="281"/>
    </row>
    <row r="21" spans="1:16" s="5" customFormat="1" ht="12">
      <c r="A21" s="286" t="s">
        <v>6</v>
      </c>
      <c r="B21" s="279" t="s">
        <v>237</v>
      </c>
      <c r="C21" s="280">
        <v>-2</v>
      </c>
      <c r="D21" s="280"/>
      <c r="E21" s="280"/>
      <c r="F21" s="280"/>
      <c r="G21" s="280">
        <v>2</v>
      </c>
      <c r="H21" s="280"/>
      <c r="I21" s="280"/>
      <c r="J21" s="280" t="s">
        <v>237</v>
      </c>
      <c r="K21" s="280"/>
      <c r="L21" s="280"/>
      <c r="M21" s="280"/>
      <c r="N21" s="280"/>
      <c r="O21" s="280"/>
      <c r="P21" s="281"/>
    </row>
    <row r="22" spans="1:16" s="5" customFormat="1" ht="12">
      <c r="A22" s="286" t="s">
        <v>243</v>
      </c>
      <c r="B22" s="279" t="s">
        <v>237</v>
      </c>
      <c r="C22" s="280" t="s">
        <v>244</v>
      </c>
      <c r="D22" s="280"/>
      <c r="E22" s="280"/>
      <c r="F22" s="280"/>
      <c r="G22" s="280"/>
      <c r="H22" s="280"/>
      <c r="I22" s="280"/>
      <c r="J22" s="280">
        <v>-1095.823</v>
      </c>
      <c r="K22" s="280"/>
      <c r="L22" s="280"/>
      <c r="M22" s="280"/>
      <c r="N22" s="280">
        <v>-1670</v>
      </c>
      <c r="O22" s="280"/>
      <c r="P22" s="281"/>
    </row>
    <row r="23" spans="1:16" s="5" customFormat="1" ht="12.75" thickBot="1">
      <c r="A23" s="286" t="s">
        <v>50</v>
      </c>
      <c r="B23" s="279">
        <v>-80</v>
      </c>
      <c r="C23" s="280">
        <v>-168</v>
      </c>
      <c r="D23" s="280"/>
      <c r="E23" s="280">
        <v>0</v>
      </c>
      <c r="F23" s="280"/>
      <c r="G23" s="280"/>
      <c r="H23" s="280"/>
      <c r="I23" s="280"/>
      <c r="J23" s="280">
        <v>-757.9966400000002</v>
      </c>
      <c r="K23" s="280" t="s">
        <v>237</v>
      </c>
      <c r="L23" s="280"/>
      <c r="M23" s="280"/>
      <c r="N23" s="280">
        <v>-18157.6</v>
      </c>
      <c r="O23" s="280"/>
      <c r="P23" s="281"/>
    </row>
    <row r="24" spans="1:16" s="5" customFormat="1" ht="13.5" thickBot="1" thickTop="1">
      <c r="A24" s="287" t="s">
        <v>245</v>
      </c>
      <c r="B24" s="288">
        <v>3040</v>
      </c>
      <c r="C24" s="289">
        <v>12420</v>
      </c>
      <c r="D24" s="289">
        <v>66</v>
      </c>
      <c r="E24" s="289">
        <v>3201</v>
      </c>
      <c r="F24" s="289">
        <v>954</v>
      </c>
      <c r="G24" s="289">
        <v>3</v>
      </c>
      <c r="H24" s="289">
        <v>18374</v>
      </c>
      <c r="I24" s="289">
        <v>6765</v>
      </c>
      <c r="J24" s="289">
        <v>24193.298000000003</v>
      </c>
      <c r="K24" s="289">
        <v>3335</v>
      </c>
      <c r="L24" s="289" t="s">
        <v>237</v>
      </c>
      <c r="M24" s="289" t="s">
        <v>237</v>
      </c>
      <c r="N24" s="289">
        <v>65723.9</v>
      </c>
      <c r="O24" s="289">
        <v>437</v>
      </c>
      <c r="P24" s="297">
        <v>143</v>
      </c>
    </row>
    <row r="25" spans="1:17" s="5" customFormat="1" ht="13.5" thickBot="1" thickTop="1">
      <c r="A25" s="298"/>
      <c r="B25" s="292"/>
      <c r="C25" s="292"/>
      <c r="D25" s="292" t="s">
        <v>237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1"/>
    </row>
    <row r="26" spans="1:16" s="5" customFormat="1" ht="13.5" thickBot="1" thickTop="1">
      <c r="A26" s="287" t="s">
        <v>52</v>
      </c>
      <c r="B26" s="288">
        <v>3040</v>
      </c>
      <c r="C26" s="289">
        <v>12420</v>
      </c>
      <c r="D26" s="289">
        <v>65.5</v>
      </c>
      <c r="E26" s="289">
        <v>3201</v>
      </c>
      <c r="F26" s="289">
        <v>954</v>
      </c>
      <c r="G26" s="289">
        <v>3</v>
      </c>
      <c r="H26" s="289">
        <v>18374</v>
      </c>
      <c r="I26" s="289">
        <v>6765</v>
      </c>
      <c r="J26" s="289">
        <v>24193.143</v>
      </c>
      <c r="K26" s="289">
        <v>3335</v>
      </c>
      <c r="L26" s="289" t="s">
        <v>237</v>
      </c>
      <c r="M26" s="289" t="s">
        <v>237</v>
      </c>
      <c r="N26" s="289">
        <v>65723.9</v>
      </c>
      <c r="O26" s="289">
        <v>437</v>
      </c>
      <c r="P26" s="290">
        <v>143</v>
      </c>
    </row>
    <row r="27" spans="1:16" s="5" customFormat="1" ht="12.75" thickTop="1">
      <c r="A27" s="299" t="s">
        <v>53</v>
      </c>
      <c r="B27" s="300">
        <v>1803</v>
      </c>
      <c r="C27" s="301">
        <v>6013</v>
      </c>
      <c r="D27" s="301">
        <v>46</v>
      </c>
      <c r="E27" s="301">
        <v>3096</v>
      </c>
      <c r="F27" s="301">
        <v>954</v>
      </c>
      <c r="G27" s="301">
        <v>0</v>
      </c>
      <c r="H27" s="301" t="s">
        <v>237</v>
      </c>
      <c r="I27" s="301" t="s">
        <v>237</v>
      </c>
      <c r="J27" s="301">
        <v>6216.9310000000005</v>
      </c>
      <c r="K27" s="301">
        <v>2341</v>
      </c>
      <c r="L27" s="301" t="s">
        <v>237</v>
      </c>
      <c r="M27" s="301" t="s">
        <v>237</v>
      </c>
      <c r="N27" s="301">
        <v>36336.9</v>
      </c>
      <c r="O27" s="301">
        <v>0</v>
      </c>
      <c r="P27" s="302">
        <v>38</v>
      </c>
    </row>
    <row r="28" spans="1:16" s="5" customFormat="1" ht="12">
      <c r="A28" s="286" t="s">
        <v>246</v>
      </c>
      <c r="B28" s="279" t="s">
        <v>237</v>
      </c>
      <c r="C28" s="280" t="s">
        <v>237</v>
      </c>
      <c r="D28" s="280"/>
      <c r="E28" s="280">
        <v>2893</v>
      </c>
      <c r="F28" s="280"/>
      <c r="G28" s="280"/>
      <c r="H28" s="280"/>
      <c r="I28" s="280"/>
      <c r="J28" s="280">
        <v>609.923</v>
      </c>
      <c r="K28" s="280">
        <v>5</v>
      </c>
      <c r="L28" s="280"/>
      <c r="M28" s="280"/>
      <c r="N28" s="280">
        <v>6954.8</v>
      </c>
      <c r="O28" s="280"/>
      <c r="P28" s="281"/>
    </row>
    <row r="29" spans="1:16" s="5" customFormat="1" ht="12">
      <c r="A29" s="286" t="s">
        <v>55</v>
      </c>
      <c r="B29" s="279">
        <v>42</v>
      </c>
      <c r="C29" s="280">
        <v>25</v>
      </c>
      <c r="D29" s="280"/>
      <c r="E29" s="280">
        <v>0</v>
      </c>
      <c r="F29" s="280"/>
      <c r="G29" s="280"/>
      <c r="H29" s="280"/>
      <c r="I29" s="280"/>
      <c r="J29" s="280">
        <v>777.967</v>
      </c>
      <c r="K29" s="280">
        <v>170</v>
      </c>
      <c r="L29" s="280"/>
      <c r="M29" s="280"/>
      <c r="N29" s="280">
        <v>4377</v>
      </c>
      <c r="O29" s="280"/>
      <c r="P29" s="281"/>
    </row>
    <row r="30" spans="1:16" s="5" customFormat="1" ht="12">
      <c r="A30" s="286" t="s">
        <v>56</v>
      </c>
      <c r="B30" s="279" t="s">
        <v>237</v>
      </c>
      <c r="C30" s="280" t="s">
        <v>237</v>
      </c>
      <c r="D30" s="280"/>
      <c r="E30" s="280"/>
      <c r="F30" s="280"/>
      <c r="G30" s="280"/>
      <c r="H30" s="280"/>
      <c r="I30" s="280"/>
      <c r="J30" s="280">
        <v>1582.021</v>
      </c>
      <c r="K30" s="280"/>
      <c r="L30" s="280"/>
      <c r="M30" s="280"/>
      <c r="N30" s="280"/>
      <c r="O30" s="280"/>
      <c r="P30" s="281"/>
    </row>
    <row r="31" spans="1:16" s="5" customFormat="1" ht="12">
      <c r="A31" s="286" t="s">
        <v>57</v>
      </c>
      <c r="B31" s="279" t="s">
        <v>237</v>
      </c>
      <c r="C31" s="280">
        <v>124</v>
      </c>
      <c r="D31" s="280"/>
      <c r="E31" s="280"/>
      <c r="F31" s="280"/>
      <c r="G31" s="280"/>
      <c r="H31" s="280"/>
      <c r="I31" s="280"/>
      <c r="J31" s="280">
        <v>165.611</v>
      </c>
      <c r="K31" s="280">
        <v>718</v>
      </c>
      <c r="L31" s="280"/>
      <c r="M31" s="280"/>
      <c r="N31" s="280">
        <v>380</v>
      </c>
      <c r="O31" s="280"/>
      <c r="P31" s="281"/>
    </row>
    <row r="32" spans="1:16" s="5" customFormat="1" ht="12">
      <c r="A32" s="286" t="s">
        <v>58</v>
      </c>
      <c r="B32" s="279">
        <v>1137</v>
      </c>
      <c r="C32" s="280">
        <v>1549</v>
      </c>
      <c r="D32" s="280"/>
      <c r="E32" s="280">
        <v>31</v>
      </c>
      <c r="F32" s="280">
        <v>930</v>
      </c>
      <c r="G32" s="280"/>
      <c r="H32" s="280"/>
      <c r="I32" s="280"/>
      <c r="J32" s="280">
        <v>111.249</v>
      </c>
      <c r="K32" s="280">
        <v>50</v>
      </c>
      <c r="L32" s="280"/>
      <c r="M32" s="280"/>
      <c r="N32" s="280">
        <v>2883</v>
      </c>
      <c r="O32" s="280"/>
      <c r="P32" s="281"/>
    </row>
    <row r="33" spans="1:16" s="5" customFormat="1" ht="12">
      <c r="A33" s="286" t="s">
        <v>59</v>
      </c>
      <c r="B33" s="279" t="s">
        <v>237</v>
      </c>
      <c r="C33" s="280">
        <v>835</v>
      </c>
      <c r="D33" s="280"/>
      <c r="E33" s="280">
        <v>36</v>
      </c>
      <c r="F33" s="280"/>
      <c r="G33" s="280"/>
      <c r="H33" s="280"/>
      <c r="I33" s="280"/>
      <c r="J33" s="280">
        <v>85</v>
      </c>
      <c r="K33" s="280">
        <v>56</v>
      </c>
      <c r="L33" s="280"/>
      <c r="M33" s="280"/>
      <c r="N33" s="280">
        <v>357</v>
      </c>
      <c r="O33" s="280"/>
      <c r="P33" s="281"/>
    </row>
    <row r="34" spans="1:16" s="5" customFormat="1" ht="12">
      <c r="A34" s="286" t="s">
        <v>60</v>
      </c>
      <c r="B34" s="279">
        <v>37</v>
      </c>
      <c r="C34" s="280">
        <v>40</v>
      </c>
      <c r="D34" s="280"/>
      <c r="E34" s="280">
        <v>74</v>
      </c>
      <c r="F34" s="280">
        <v>24</v>
      </c>
      <c r="G34" s="280"/>
      <c r="H34" s="280"/>
      <c r="I34" s="280"/>
      <c r="J34" s="280">
        <v>333.3</v>
      </c>
      <c r="K34" s="280">
        <v>127</v>
      </c>
      <c r="L34" s="280"/>
      <c r="M34" s="280"/>
      <c r="N34" s="280">
        <v>2162</v>
      </c>
      <c r="O34" s="280"/>
      <c r="P34" s="281"/>
    </row>
    <row r="35" spans="1:16" s="5" customFormat="1" ht="12">
      <c r="A35" s="286" t="s">
        <v>61</v>
      </c>
      <c r="B35" s="279">
        <v>587</v>
      </c>
      <c r="C35" s="280">
        <v>3440</v>
      </c>
      <c r="D35" s="280">
        <v>46</v>
      </c>
      <c r="E35" s="280">
        <v>62</v>
      </c>
      <c r="F35" s="280">
        <v>0</v>
      </c>
      <c r="G35" s="280"/>
      <c r="H35" s="280"/>
      <c r="I35" s="280"/>
      <c r="J35" s="280">
        <v>2551.86</v>
      </c>
      <c r="K35" s="280">
        <v>1215</v>
      </c>
      <c r="L35" s="280"/>
      <c r="M35" s="280"/>
      <c r="N35" s="280">
        <v>19223.1</v>
      </c>
      <c r="O35" s="280" t="s">
        <v>237</v>
      </c>
      <c r="P35" s="281">
        <v>38</v>
      </c>
    </row>
    <row r="36" spans="1:16" s="5" customFormat="1" ht="12">
      <c r="A36" s="282" t="s">
        <v>62</v>
      </c>
      <c r="B36" s="303">
        <v>4</v>
      </c>
      <c r="C36" s="304" t="s">
        <v>237</v>
      </c>
      <c r="D36" s="304">
        <v>0</v>
      </c>
      <c r="E36" s="304">
        <v>0</v>
      </c>
      <c r="F36" s="304">
        <v>0</v>
      </c>
      <c r="G36" s="304" t="s">
        <v>237</v>
      </c>
      <c r="H36" s="304" t="s">
        <v>237</v>
      </c>
      <c r="I36" s="304" t="s">
        <v>237</v>
      </c>
      <c r="J36" s="304">
        <v>10501.249</v>
      </c>
      <c r="K36" s="304">
        <v>1</v>
      </c>
      <c r="L36" s="304" t="s">
        <v>237</v>
      </c>
      <c r="M36" s="304" t="s">
        <v>237</v>
      </c>
      <c r="N36" s="304">
        <v>490</v>
      </c>
      <c r="O36" s="304" t="s">
        <v>237</v>
      </c>
      <c r="P36" s="305" t="s">
        <v>237</v>
      </c>
    </row>
    <row r="37" spans="1:16" s="5" customFormat="1" ht="12">
      <c r="A37" s="286" t="s">
        <v>247</v>
      </c>
      <c r="B37" s="279">
        <v>4</v>
      </c>
      <c r="C37" s="280" t="s">
        <v>237</v>
      </c>
      <c r="D37" s="280"/>
      <c r="E37" s="280"/>
      <c r="F37" s="280"/>
      <c r="G37" s="280"/>
      <c r="H37" s="280"/>
      <c r="I37" s="280"/>
      <c r="J37" s="280">
        <v>215.55</v>
      </c>
      <c r="K37" s="280" t="s">
        <v>237</v>
      </c>
      <c r="L37" s="280"/>
      <c r="M37" s="280"/>
      <c r="N37" s="280">
        <v>490</v>
      </c>
      <c r="O37" s="280"/>
      <c r="P37" s="281"/>
    </row>
    <row r="38" spans="1:16" s="5" customFormat="1" ht="12">
      <c r="A38" s="286" t="s">
        <v>248</v>
      </c>
      <c r="B38" s="279" t="s">
        <v>237</v>
      </c>
      <c r="C38" s="280" t="s">
        <v>237</v>
      </c>
      <c r="D38" s="280"/>
      <c r="E38" s="280"/>
      <c r="F38" s="280"/>
      <c r="G38" s="280"/>
      <c r="H38" s="280"/>
      <c r="I38" s="280"/>
      <c r="J38" s="280">
        <v>227.642</v>
      </c>
      <c r="K38" s="280"/>
      <c r="L38" s="280"/>
      <c r="M38" s="280"/>
      <c r="N38" s="280"/>
      <c r="O38" s="280"/>
      <c r="P38" s="281"/>
    </row>
    <row r="39" spans="1:16" s="5" customFormat="1" ht="12">
      <c r="A39" s="286" t="s">
        <v>249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867.237</v>
      </c>
      <c r="K39" s="280"/>
      <c r="L39" s="280"/>
      <c r="M39" s="280"/>
      <c r="N39" s="280"/>
      <c r="O39" s="280"/>
      <c r="P39" s="281"/>
    </row>
    <row r="40" spans="1:16" s="5" customFormat="1" ht="12">
      <c r="A40" s="286" t="s">
        <v>250</v>
      </c>
      <c r="B40" s="279" t="s">
        <v>237</v>
      </c>
      <c r="C40" s="280" t="s">
        <v>237</v>
      </c>
      <c r="D40" s="280"/>
      <c r="E40" s="280"/>
      <c r="F40" s="280"/>
      <c r="G40" s="280"/>
      <c r="H40" s="280"/>
      <c r="I40" s="280"/>
      <c r="J40" s="280">
        <v>9190.82</v>
      </c>
      <c r="K40" s="280">
        <v>1</v>
      </c>
      <c r="L40" s="280"/>
      <c r="M40" s="280"/>
      <c r="N40" s="280"/>
      <c r="O40" s="280"/>
      <c r="P40" s="281"/>
    </row>
    <row r="41" spans="1:16" s="5" customFormat="1" ht="12">
      <c r="A41" s="306" t="s">
        <v>63</v>
      </c>
      <c r="B41" s="307">
        <v>1233</v>
      </c>
      <c r="C41" s="308">
        <v>6407</v>
      </c>
      <c r="D41" s="308">
        <v>19.5</v>
      </c>
      <c r="E41" s="308">
        <v>105</v>
      </c>
      <c r="F41" s="308">
        <v>0</v>
      </c>
      <c r="G41" s="308">
        <v>3</v>
      </c>
      <c r="H41" s="308">
        <v>18374</v>
      </c>
      <c r="I41" s="308">
        <v>6765</v>
      </c>
      <c r="J41" s="308">
        <v>6030.956</v>
      </c>
      <c r="K41" s="308">
        <v>993</v>
      </c>
      <c r="L41" s="308"/>
      <c r="M41" s="308"/>
      <c r="N41" s="308">
        <v>28897</v>
      </c>
      <c r="O41" s="308">
        <v>437</v>
      </c>
      <c r="P41" s="309">
        <v>105</v>
      </c>
    </row>
    <row r="42" spans="1:16" s="5" customFormat="1" ht="12">
      <c r="A42" s="282" t="s">
        <v>64</v>
      </c>
      <c r="B42" s="303">
        <v>1233</v>
      </c>
      <c r="C42" s="304">
        <v>6407</v>
      </c>
      <c r="D42" s="304">
        <v>19.5</v>
      </c>
      <c r="E42" s="304">
        <v>105</v>
      </c>
      <c r="F42" s="304">
        <v>0</v>
      </c>
      <c r="G42" s="304">
        <v>3</v>
      </c>
      <c r="H42" s="304">
        <v>18374</v>
      </c>
      <c r="I42" s="304">
        <v>6765</v>
      </c>
      <c r="J42" s="304">
        <v>3687.536</v>
      </c>
      <c r="K42" s="304">
        <v>993</v>
      </c>
      <c r="L42" s="304"/>
      <c r="M42" s="304"/>
      <c r="N42" s="304">
        <v>27384</v>
      </c>
      <c r="O42" s="304">
        <v>437</v>
      </c>
      <c r="P42" s="305">
        <v>105</v>
      </c>
    </row>
    <row r="43" spans="1:16" s="5" customFormat="1" ht="12">
      <c r="A43" s="282" t="s">
        <v>65</v>
      </c>
      <c r="B43" s="303" t="s">
        <v>237</v>
      </c>
      <c r="C43" s="277" t="s">
        <v>237</v>
      </c>
      <c r="D43" s="304"/>
      <c r="E43" s="304">
        <v>0</v>
      </c>
      <c r="F43" s="304">
        <v>0</v>
      </c>
      <c r="G43" s="304"/>
      <c r="H43" s="304"/>
      <c r="I43" s="304"/>
      <c r="J43" s="304">
        <v>2343.42</v>
      </c>
      <c r="K43" s="304"/>
      <c r="L43" s="304"/>
      <c r="M43" s="304"/>
      <c r="N43" s="304">
        <v>1513</v>
      </c>
      <c r="O43" s="304"/>
      <c r="P43" s="305"/>
    </row>
    <row r="44" spans="1:16" s="5" customFormat="1" ht="12.75" thickBot="1">
      <c r="A44" s="282" t="s">
        <v>66</v>
      </c>
      <c r="B44" s="303"/>
      <c r="C44" s="304"/>
      <c r="D44" s="304"/>
      <c r="E44" s="304"/>
      <c r="F44" s="304"/>
      <c r="G44" s="304"/>
      <c r="H44" s="304"/>
      <c r="I44" s="304"/>
      <c r="J44" s="277">
        <v>1444.007</v>
      </c>
      <c r="K44" s="304"/>
      <c r="L44" s="304"/>
      <c r="M44" s="304"/>
      <c r="N44" s="304"/>
      <c r="O44" s="304"/>
      <c r="P44" s="305"/>
    </row>
    <row r="45" spans="1:16" s="5" customFormat="1" ht="12.75" thickTop="1">
      <c r="A45" s="310" t="s">
        <v>251</v>
      </c>
      <c r="B45" s="311">
        <v>2232.1</v>
      </c>
      <c r="C45" s="312">
        <v>25814.8</v>
      </c>
      <c r="D45" s="312"/>
      <c r="E45" s="312"/>
      <c r="F45" s="312"/>
      <c r="G45" s="312"/>
      <c r="H45" s="312">
        <v>222.3</v>
      </c>
      <c r="I45" s="312" t="s">
        <v>237</v>
      </c>
      <c r="J45" s="312">
        <v>5772</v>
      </c>
      <c r="K45" s="312">
        <v>16579.3</v>
      </c>
      <c r="L45" s="312">
        <v>35540.9</v>
      </c>
      <c r="M45" s="312">
        <v>86</v>
      </c>
      <c r="N45" s="312">
        <v>86247.4</v>
      </c>
      <c r="O45" s="313"/>
      <c r="P45" s="314" t="s">
        <v>237</v>
      </c>
    </row>
    <row r="46" spans="1:16" s="5" customFormat="1" ht="12.75" thickBot="1">
      <c r="A46" s="272" t="s">
        <v>252</v>
      </c>
      <c r="B46" s="315">
        <v>326.4</v>
      </c>
      <c r="C46" s="316">
        <v>6047.9</v>
      </c>
      <c r="D46" s="316"/>
      <c r="E46" s="316"/>
      <c r="F46" s="316"/>
      <c r="G46" s="316"/>
      <c r="H46" s="316">
        <v>13.8</v>
      </c>
      <c r="I46" s="316">
        <v>448.9</v>
      </c>
      <c r="J46" s="316">
        <v>1353.1</v>
      </c>
      <c r="K46" s="316">
        <v>2883.9</v>
      </c>
      <c r="L46" s="316">
        <v>9862.8</v>
      </c>
      <c r="M46" s="316">
        <v>17.5</v>
      </c>
      <c r="N46" s="316">
        <v>20954.3</v>
      </c>
      <c r="O46" s="317"/>
      <c r="P46" s="318" t="s">
        <v>237</v>
      </c>
    </row>
    <row r="47" spans="1:17" ht="13.5" thickTop="1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</row>
    <row r="48" spans="1:17" ht="12.7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</row>
    <row r="49" spans="1:17" ht="12.7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</row>
    <row r="50" spans="1:17" ht="12.7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</row>
    <row r="51" spans="1:17" ht="12.7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</row>
    <row r="52" spans="1:17" ht="12.75">
      <c r="A52" s="568" t="s">
        <v>221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</row>
    <row r="53" spans="1:17" ht="12.75">
      <c r="A53" s="569" t="s">
        <v>69</v>
      </c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</row>
    <row r="54" spans="1:17" ht="12.75">
      <c r="A54" s="263" t="s">
        <v>223</v>
      </c>
      <c r="B54" s="5"/>
      <c r="C54" s="5"/>
      <c r="D54" s="5"/>
      <c r="E54" s="5"/>
      <c r="F54" s="5"/>
      <c r="G54" s="5"/>
      <c r="H54" s="5"/>
      <c r="I54" s="263"/>
      <c r="J54" s="263"/>
      <c r="K54" s="5"/>
      <c r="L54" s="5"/>
      <c r="M54" s="5"/>
      <c r="N54" s="5"/>
      <c r="O54" s="5"/>
      <c r="P54" s="5"/>
      <c r="Q54" s="5"/>
    </row>
    <row r="55" spans="1:17" ht="13.5" thickBot="1">
      <c r="A55" s="263" t="s">
        <v>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3.5" thickTop="1">
      <c r="A56" s="321"/>
      <c r="B56" s="322"/>
      <c r="C56" s="322"/>
      <c r="D56" s="322"/>
      <c r="E56" s="322" t="s">
        <v>70</v>
      </c>
      <c r="F56" s="322"/>
      <c r="G56" s="322"/>
      <c r="H56" s="322" t="s">
        <v>253</v>
      </c>
      <c r="I56" s="322" t="s">
        <v>254</v>
      </c>
      <c r="J56" s="322" t="s">
        <v>237</v>
      </c>
      <c r="K56" s="322"/>
      <c r="L56" s="322"/>
      <c r="M56" s="322" t="s">
        <v>255</v>
      </c>
      <c r="N56" s="322"/>
      <c r="O56" s="322" t="s">
        <v>255</v>
      </c>
      <c r="P56" s="322"/>
      <c r="Q56" s="323"/>
    </row>
    <row r="57" spans="1:17" ht="13.5" thickBot="1">
      <c r="A57" s="324"/>
      <c r="B57" s="325" t="s">
        <v>224</v>
      </c>
      <c r="C57" s="325" t="s">
        <v>87</v>
      </c>
      <c r="D57" s="325" t="s">
        <v>8</v>
      </c>
      <c r="E57" s="325" t="s">
        <v>72</v>
      </c>
      <c r="F57" s="325" t="s">
        <v>256</v>
      </c>
      <c r="G57" s="325" t="s">
        <v>226</v>
      </c>
      <c r="H57" s="325" t="s">
        <v>257</v>
      </c>
      <c r="I57" s="325" t="s">
        <v>258</v>
      </c>
      <c r="J57" s="325" t="s">
        <v>11</v>
      </c>
      <c r="K57" s="325" t="s">
        <v>88</v>
      </c>
      <c r="L57" s="325" t="s">
        <v>14</v>
      </c>
      <c r="M57" s="325" t="s">
        <v>259</v>
      </c>
      <c r="N57" s="325" t="s">
        <v>16</v>
      </c>
      <c r="O57" s="325" t="s">
        <v>260</v>
      </c>
      <c r="P57" s="325" t="s">
        <v>17</v>
      </c>
      <c r="Q57" s="326" t="s">
        <v>71</v>
      </c>
    </row>
    <row r="58" spans="1:17" ht="13.5" thickTop="1">
      <c r="A58" s="327" t="s">
        <v>234</v>
      </c>
      <c r="B58" s="328">
        <v>1319</v>
      </c>
      <c r="C58" s="328">
        <v>10735.1</v>
      </c>
      <c r="D58" s="328">
        <v>28.81</v>
      </c>
      <c r="E58" s="328"/>
      <c r="F58" s="328"/>
      <c r="G58" s="328">
        <v>5512.2</v>
      </c>
      <c r="H58" s="328">
        <v>1555.95</v>
      </c>
      <c r="I58" s="328">
        <v>19151.06</v>
      </c>
      <c r="J58" s="328">
        <v>3691.5711</v>
      </c>
      <c r="K58" s="328">
        <v>165.62</v>
      </c>
      <c r="L58" s="328">
        <v>3056.5174</v>
      </c>
      <c r="M58" s="328">
        <v>73.96</v>
      </c>
      <c r="N58" s="328"/>
      <c r="O58" s="329">
        <v>437</v>
      </c>
      <c r="P58" s="328">
        <v>143</v>
      </c>
      <c r="Q58" s="330">
        <v>26718.7285</v>
      </c>
    </row>
    <row r="59" spans="1:17" ht="12.75">
      <c r="A59" s="331" t="s">
        <v>235</v>
      </c>
      <c r="B59" s="332">
        <v>4347</v>
      </c>
      <c r="C59" s="332">
        <v>3</v>
      </c>
      <c r="D59" s="332"/>
      <c r="E59" s="332">
        <v>127.4</v>
      </c>
      <c r="F59" s="332">
        <v>715.3024</v>
      </c>
      <c r="G59" s="332"/>
      <c r="H59" s="332"/>
      <c r="I59" s="332">
        <v>5192.7024</v>
      </c>
      <c r="J59" s="332">
        <v>28344.69149</v>
      </c>
      <c r="K59" s="332">
        <v>6241.69</v>
      </c>
      <c r="L59" s="332"/>
      <c r="M59" s="332"/>
      <c r="N59" s="332">
        <v>0</v>
      </c>
      <c r="O59" s="332"/>
      <c r="P59" s="332"/>
      <c r="Q59" s="333">
        <v>39779.08389</v>
      </c>
    </row>
    <row r="60" spans="1:19" ht="12.75">
      <c r="A60" s="331" t="s">
        <v>236</v>
      </c>
      <c r="B60" s="332" t="s">
        <v>237</v>
      </c>
      <c r="C60" s="332" t="s">
        <v>237</v>
      </c>
      <c r="D60" s="332"/>
      <c r="E60" s="332" t="s">
        <v>237</v>
      </c>
      <c r="F60" s="332"/>
      <c r="G60" s="332"/>
      <c r="H60" s="332"/>
      <c r="I60" s="332" t="s">
        <v>237</v>
      </c>
      <c r="J60" s="332">
        <v>1887.5880199999997</v>
      </c>
      <c r="K60" s="332"/>
      <c r="L60" s="332"/>
      <c r="M60" s="332"/>
      <c r="N60" s="332">
        <v>59.8474</v>
      </c>
      <c r="O60" s="332"/>
      <c r="P60" s="332"/>
      <c r="Q60" s="333">
        <v>1947.4354199999998</v>
      </c>
      <c r="R60" s="320"/>
      <c r="S60" s="320"/>
    </row>
    <row r="61" spans="1:19" ht="12.75">
      <c r="A61" s="331" t="s">
        <v>238</v>
      </c>
      <c r="B61" s="332" t="s">
        <v>237</v>
      </c>
      <c r="C61" s="332" t="s">
        <v>237</v>
      </c>
      <c r="D61" s="332"/>
      <c r="E61" s="332" t="s">
        <v>237</v>
      </c>
      <c r="F61" s="332"/>
      <c r="G61" s="332"/>
      <c r="H61" s="332"/>
      <c r="I61" s="332" t="s">
        <v>237</v>
      </c>
      <c r="J61" s="332">
        <v>463.90048</v>
      </c>
      <c r="K61" s="332"/>
      <c r="L61" s="332"/>
      <c r="M61" s="332"/>
      <c r="N61" s="332"/>
      <c r="O61" s="332"/>
      <c r="P61" s="332"/>
      <c r="Q61" s="333">
        <v>463.90048</v>
      </c>
      <c r="R61" s="320"/>
      <c r="S61" s="320"/>
    </row>
    <row r="62" spans="1:19" ht="12.75">
      <c r="A62" s="331" t="s">
        <v>239</v>
      </c>
      <c r="B62" s="332">
        <v>239</v>
      </c>
      <c r="C62" s="332">
        <v>-132.8</v>
      </c>
      <c r="D62" s="332">
        <v>-0.43</v>
      </c>
      <c r="E62" s="332">
        <v>-77.9</v>
      </c>
      <c r="F62" s="332">
        <v>20.0408</v>
      </c>
      <c r="G62" s="332"/>
      <c r="H62" s="332"/>
      <c r="I62" s="332">
        <v>47.910799999999995</v>
      </c>
      <c r="J62" s="332">
        <v>-131.35311000000004</v>
      </c>
      <c r="K62" s="332">
        <v>-94.64</v>
      </c>
      <c r="L62" s="332"/>
      <c r="M62" s="332"/>
      <c r="N62" s="332"/>
      <c r="O62" s="332"/>
      <c r="P62" s="332"/>
      <c r="Q62" s="333">
        <v>-178.08231000000006</v>
      </c>
      <c r="R62" s="320"/>
      <c r="S62" s="320"/>
    </row>
    <row r="63" spans="1:19" ht="12.75">
      <c r="A63" s="331" t="s">
        <v>240</v>
      </c>
      <c r="B63" s="332" t="s">
        <v>237</v>
      </c>
      <c r="C63" s="332" t="s">
        <v>237</v>
      </c>
      <c r="D63" s="332"/>
      <c r="E63" s="332" t="s">
        <v>237</v>
      </c>
      <c r="F63" s="332"/>
      <c r="G63" s="332"/>
      <c r="H63" s="332"/>
      <c r="I63" s="332" t="s">
        <v>237</v>
      </c>
      <c r="J63" s="332">
        <v>-259.71869999999996</v>
      </c>
      <c r="K63" s="332"/>
      <c r="L63" s="332"/>
      <c r="M63" s="332"/>
      <c r="N63" s="332"/>
      <c r="O63" s="332"/>
      <c r="P63" s="332"/>
      <c r="Q63" s="333">
        <v>-259.71869999999996</v>
      </c>
      <c r="R63" s="320"/>
      <c r="S63" s="320"/>
    </row>
    <row r="64" spans="1:19" ht="12.75">
      <c r="A64" s="334" t="s">
        <v>41</v>
      </c>
      <c r="B64" s="335">
        <v>5905</v>
      </c>
      <c r="C64" s="335">
        <v>10605.3</v>
      </c>
      <c r="D64" s="335">
        <v>28.38</v>
      </c>
      <c r="E64" s="335">
        <v>49.5</v>
      </c>
      <c r="F64" s="335">
        <v>735.3432</v>
      </c>
      <c r="G64" s="335">
        <v>5512.2</v>
      </c>
      <c r="H64" s="335">
        <v>1555.95</v>
      </c>
      <c r="I64" s="335">
        <v>24391.6732</v>
      </c>
      <c r="J64" s="335">
        <v>29293.70228</v>
      </c>
      <c r="K64" s="335">
        <v>6312.67</v>
      </c>
      <c r="L64" s="335">
        <v>3056.5174</v>
      </c>
      <c r="M64" s="335">
        <v>73.96</v>
      </c>
      <c r="N64" s="335">
        <v>-59.8474</v>
      </c>
      <c r="O64" s="335">
        <v>437</v>
      </c>
      <c r="P64" s="335">
        <v>143</v>
      </c>
      <c r="Q64" s="336">
        <v>63648.67548000001</v>
      </c>
      <c r="R64" s="320"/>
      <c r="S64" s="320"/>
    </row>
    <row r="65" spans="1:19" ht="13.5" thickBot="1">
      <c r="A65" s="331" t="s">
        <v>42</v>
      </c>
      <c r="B65" s="332"/>
      <c r="C65" s="332"/>
      <c r="D65" s="332"/>
      <c r="E65" s="332"/>
      <c r="F65" s="332"/>
      <c r="G65" s="332"/>
      <c r="H65" s="332"/>
      <c r="I65" s="332"/>
      <c r="J65" s="332">
        <v>30.481749999999998</v>
      </c>
      <c r="K65" s="332"/>
      <c r="L65" s="332"/>
      <c r="M65" s="332"/>
      <c r="N65" s="332"/>
      <c r="O65" s="332"/>
      <c r="P65" s="332"/>
      <c r="Q65" s="333">
        <v>30.481749999999998</v>
      </c>
      <c r="R65" s="320"/>
      <c r="S65" s="320"/>
    </row>
    <row r="66" spans="1:19" ht="14.25" thickBot="1" thickTop="1">
      <c r="A66" s="337" t="s">
        <v>43</v>
      </c>
      <c r="B66" s="338">
        <v>5905</v>
      </c>
      <c r="C66" s="338">
        <v>10605.3</v>
      </c>
      <c r="D66" s="338">
        <v>28.38</v>
      </c>
      <c r="E66" s="338">
        <v>49.5</v>
      </c>
      <c r="F66" s="338">
        <v>735.3432</v>
      </c>
      <c r="G66" s="338">
        <v>5512.2</v>
      </c>
      <c r="H66" s="338">
        <v>1555.95</v>
      </c>
      <c r="I66" s="338">
        <v>24391.6732</v>
      </c>
      <c r="J66" s="338">
        <v>29324.18403</v>
      </c>
      <c r="K66" s="338">
        <v>6312.67</v>
      </c>
      <c r="L66" s="338">
        <v>3056.5174</v>
      </c>
      <c r="M66" s="338">
        <v>73.96</v>
      </c>
      <c r="N66" s="338">
        <v>-59.8474</v>
      </c>
      <c r="O66" s="338">
        <v>437</v>
      </c>
      <c r="P66" s="338">
        <v>143</v>
      </c>
      <c r="Q66" s="339">
        <v>63679.15723</v>
      </c>
      <c r="R66" s="320"/>
      <c r="S66" s="320"/>
    </row>
    <row r="67" spans="1:19" ht="14.25" thickBot="1" thickTop="1">
      <c r="A67" s="291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340"/>
      <c r="R67" s="320"/>
      <c r="S67" s="320"/>
    </row>
    <row r="68" spans="1:19" ht="13.5" thickTop="1">
      <c r="A68" s="341" t="s">
        <v>44</v>
      </c>
      <c r="B68" s="342">
        <v>-3926</v>
      </c>
      <c r="C68" s="342">
        <v>-6891.84</v>
      </c>
      <c r="D68" s="342">
        <v>0</v>
      </c>
      <c r="E68" s="342">
        <v>2192.7</v>
      </c>
      <c r="F68" s="342" t="s">
        <v>237</v>
      </c>
      <c r="G68" s="342" t="s">
        <v>261</v>
      </c>
      <c r="H68" s="342" t="s">
        <v>237</v>
      </c>
      <c r="I68" s="342">
        <v>-8625.54</v>
      </c>
      <c r="J68" s="342">
        <v>-4381.07022</v>
      </c>
      <c r="K68" s="342">
        <v>-3277.82</v>
      </c>
      <c r="L68" s="342">
        <v>-3056.5174</v>
      </c>
      <c r="M68" s="342">
        <v>-73.96</v>
      </c>
      <c r="N68" s="342">
        <v>5712.102800000001</v>
      </c>
      <c r="O68" s="343">
        <v>0</v>
      </c>
      <c r="P68" s="343">
        <v>0</v>
      </c>
      <c r="Q68" s="344">
        <v>-13702.804819999998</v>
      </c>
      <c r="R68" s="320"/>
      <c r="S68" s="320"/>
    </row>
    <row r="69" spans="1:19" ht="12.75">
      <c r="A69" s="331" t="s">
        <v>241</v>
      </c>
      <c r="B69" s="332">
        <v>-568</v>
      </c>
      <c r="C69" s="332">
        <v>-6840.84</v>
      </c>
      <c r="D69" s="332"/>
      <c r="E69" s="332"/>
      <c r="F69" s="332"/>
      <c r="G69" s="332"/>
      <c r="H69" s="332"/>
      <c r="I69" s="332">
        <v>-7408.84</v>
      </c>
      <c r="J69" s="332">
        <v>-1802.799165</v>
      </c>
      <c r="K69" s="332">
        <v>-3277.82</v>
      </c>
      <c r="L69" s="332">
        <v>-3056.5174</v>
      </c>
      <c r="M69" s="332">
        <v>-73.96</v>
      </c>
      <c r="N69" s="332">
        <v>7417.2764</v>
      </c>
      <c r="O69" s="332"/>
      <c r="P69" s="332"/>
      <c r="Q69" s="330">
        <v>-8202.660165000001</v>
      </c>
      <c r="R69" s="320"/>
      <c r="S69" s="320"/>
    </row>
    <row r="70" spans="1:19" ht="12.75">
      <c r="A70" s="331" t="s">
        <v>242</v>
      </c>
      <c r="B70" s="332">
        <v>-3304</v>
      </c>
      <c r="C70" s="332" t="s">
        <v>237</v>
      </c>
      <c r="D70" s="332"/>
      <c r="E70" s="332">
        <v>2191.7</v>
      </c>
      <c r="F70" s="332"/>
      <c r="G70" s="332"/>
      <c r="H70" s="332"/>
      <c r="I70" s="332">
        <v>-1112.3</v>
      </c>
      <c r="J70" s="332" t="s">
        <v>237</v>
      </c>
      <c r="K70" s="332" t="s">
        <v>237</v>
      </c>
      <c r="L70" s="332"/>
      <c r="M70" s="332"/>
      <c r="N70" s="332" t="s">
        <v>237</v>
      </c>
      <c r="O70" s="332"/>
      <c r="P70" s="332"/>
      <c r="Q70" s="330">
        <v>-1112.3</v>
      </c>
      <c r="R70" s="320"/>
      <c r="S70" s="320"/>
    </row>
    <row r="71" spans="1:19" ht="12.75">
      <c r="A71" s="331" t="s">
        <v>6</v>
      </c>
      <c r="B71" s="332" t="s">
        <v>237</v>
      </c>
      <c r="C71" s="332">
        <v>-0.6</v>
      </c>
      <c r="D71" s="332"/>
      <c r="E71" s="332">
        <v>1</v>
      </c>
      <c r="F71" s="332"/>
      <c r="G71" s="332"/>
      <c r="H71" s="332"/>
      <c r="I71" s="332" t="s">
        <v>237</v>
      </c>
      <c r="J71" s="332" t="s">
        <v>237</v>
      </c>
      <c r="K71" s="332" t="s">
        <v>237</v>
      </c>
      <c r="L71" s="332"/>
      <c r="M71" s="332"/>
      <c r="N71" s="332" t="s">
        <v>237</v>
      </c>
      <c r="O71" s="332"/>
      <c r="P71" s="332"/>
      <c r="Q71" s="330"/>
      <c r="R71" s="320"/>
      <c r="S71" s="320"/>
    </row>
    <row r="72" spans="1:19" ht="12.75">
      <c r="A72" s="331" t="s">
        <v>243</v>
      </c>
      <c r="B72" s="332" t="s">
        <v>237</v>
      </c>
      <c r="C72" s="332" t="s">
        <v>237</v>
      </c>
      <c r="D72" s="332"/>
      <c r="E72" s="332"/>
      <c r="F72" s="332"/>
      <c r="G72" s="332"/>
      <c r="H72" s="332"/>
      <c r="I72" s="332" t="s">
        <v>261</v>
      </c>
      <c r="J72" s="332">
        <v>-1172.49916</v>
      </c>
      <c r="K72" s="332" t="s">
        <v>237</v>
      </c>
      <c r="L72" s="332"/>
      <c r="M72" s="332"/>
      <c r="N72" s="332">
        <v>-143.62</v>
      </c>
      <c r="O72" s="332"/>
      <c r="P72" s="332"/>
      <c r="Q72" s="330">
        <v>-1316.1191600000002</v>
      </c>
      <c r="R72" s="320"/>
      <c r="S72" s="320"/>
    </row>
    <row r="73" spans="1:19" ht="13.5" thickBot="1">
      <c r="A73" s="331" t="s">
        <v>50</v>
      </c>
      <c r="B73" s="332">
        <v>-54</v>
      </c>
      <c r="C73" s="332">
        <v>-50.4</v>
      </c>
      <c r="D73" s="332"/>
      <c r="E73" s="332">
        <v>0</v>
      </c>
      <c r="F73" s="332"/>
      <c r="G73" s="332"/>
      <c r="H73" s="332"/>
      <c r="I73" s="332">
        <v>-104.4</v>
      </c>
      <c r="J73" s="332">
        <v>-1405.7718949999996</v>
      </c>
      <c r="K73" s="332">
        <v>0</v>
      </c>
      <c r="L73" s="332"/>
      <c r="M73" s="332"/>
      <c r="N73" s="332">
        <v>-1561.5535999999997</v>
      </c>
      <c r="O73" s="332"/>
      <c r="P73" s="332"/>
      <c r="Q73" s="330">
        <v>-3071.7254949999997</v>
      </c>
      <c r="R73" s="320"/>
      <c r="S73" s="320"/>
    </row>
    <row r="74" spans="1:19" ht="14.25" thickBot="1" thickTop="1">
      <c r="A74" s="337" t="s">
        <v>245</v>
      </c>
      <c r="B74" s="338">
        <v>1979</v>
      </c>
      <c r="C74" s="338">
        <v>3713.46</v>
      </c>
      <c r="D74" s="338">
        <v>28.38</v>
      </c>
      <c r="E74" s="338">
        <v>2242.2</v>
      </c>
      <c r="F74" s="338">
        <v>735.3432</v>
      </c>
      <c r="G74" s="338">
        <v>5512.2</v>
      </c>
      <c r="H74" s="338">
        <v>1555.95</v>
      </c>
      <c r="I74" s="338">
        <v>15766.133200000002</v>
      </c>
      <c r="J74" s="338">
        <v>24943.113810000003</v>
      </c>
      <c r="K74" s="338">
        <v>3034.85</v>
      </c>
      <c r="L74" s="338">
        <v>0</v>
      </c>
      <c r="M74" s="338">
        <v>0</v>
      </c>
      <c r="N74" s="338">
        <v>5652.255400000001</v>
      </c>
      <c r="O74" s="338">
        <v>437</v>
      </c>
      <c r="P74" s="338">
        <v>143</v>
      </c>
      <c r="Q74" s="339">
        <v>49976.35241</v>
      </c>
      <c r="R74" s="320"/>
      <c r="S74" s="320"/>
    </row>
    <row r="75" spans="1:19" ht="14.25" thickBot="1" thickTop="1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340"/>
      <c r="R75" s="320"/>
      <c r="S75" s="320"/>
    </row>
    <row r="76" spans="1:19" ht="14.25" thickBot="1" thickTop="1">
      <c r="A76" s="337" t="s">
        <v>52</v>
      </c>
      <c r="B76" s="338">
        <v>1979</v>
      </c>
      <c r="C76" s="338">
        <v>3713.46</v>
      </c>
      <c r="D76" s="338">
        <v>28.165</v>
      </c>
      <c r="E76" s="338">
        <v>2242.2</v>
      </c>
      <c r="F76" s="338">
        <v>735.3432</v>
      </c>
      <c r="G76" s="338">
        <v>5512.2</v>
      </c>
      <c r="H76" s="338">
        <v>1555.95</v>
      </c>
      <c r="I76" s="338">
        <v>15766.318200000002</v>
      </c>
      <c r="J76" s="338">
        <v>24942.965009999996</v>
      </c>
      <c r="K76" s="338">
        <v>3034.85</v>
      </c>
      <c r="L76" s="338" t="s">
        <v>237</v>
      </c>
      <c r="M76" s="338" t="s">
        <v>237</v>
      </c>
      <c r="N76" s="338">
        <v>5652.2554</v>
      </c>
      <c r="O76" s="338">
        <v>437</v>
      </c>
      <c r="P76" s="338">
        <v>143</v>
      </c>
      <c r="Q76" s="339">
        <v>49976.388609999995</v>
      </c>
      <c r="R76" s="320"/>
      <c r="S76" s="320"/>
    </row>
    <row r="77" spans="1:19" ht="13.5" thickTop="1">
      <c r="A77" s="345" t="s">
        <v>53</v>
      </c>
      <c r="B77" s="346">
        <v>1176</v>
      </c>
      <c r="C77" s="346">
        <v>1803.9</v>
      </c>
      <c r="D77" s="346">
        <v>19.78</v>
      </c>
      <c r="E77" s="346">
        <v>2167.2</v>
      </c>
      <c r="F77" s="346">
        <v>735.3432</v>
      </c>
      <c r="G77" s="346" t="s">
        <v>237</v>
      </c>
      <c r="H77" s="346" t="s">
        <v>237</v>
      </c>
      <c r="I77" s="346">
        <v>5902.2232</v>
      </c>
      <c r="J77" s="346">
        <v>6176.79979</v>
      </c>
      <c r="K77" s="346">
        <v>2130.31</v>
      </c>
      <c r="L77" s="346" t="s">
        <v>237</v>
      </c>
      <c r="M77" s="346" t="s">
        <v>237</v>
      </c>
      <c r="N77" s="346">
        <v>3124.9734</v>
      </c>
      <c r="O77" s="346" t="s">
        <v>237</v>
      </c>
      <c r="P77" s="346">
        <v>38</v>
      </c>
      <c r="Q77" s="347">
        <v>17372.30639</v>
      </c>
      <c r="R77" s="320"/>
      <c r="S77" s="320"/>
    </row>
    <row r="78" spans="1:19" ht="12.75">
      <c r="A78" s="331" t="s">
        <v>246</v>
      </c>
      <c r="B78" s="332" t="s">
        <v>237</v>
      </c>
      <c r="C78" s="332" t="s">
        <v>237</v>
      </c>
      <c r="D78" s="332"/>
      <c r="E78" s="332">
        <v>2025.1</v>
      </c>
      <c r="F78" s="332"/>
      <c r="G78" s="332"/>
      <c r="H78" s="332"/>
      <c r="I78" s="332">
        <v>2025.1</v>
      </c>
      <c r="J78" s="332">
        <v>586.0441699999999</v>
      </c>
      <c r="K78" s="332">
        <v>4.55</v>
      </c>
      <c r="L78" s="332"/>
      <c r="M78" s="332"/>
      <c r="N78" s="332">
        <v>598.1128</v>
      </c>
      <c r="O78" s="332"/>
      <c r="P78" s="332"/>
      <c r="Q78" s="330">
        <v>3213.8069699999996</v>
      </c>
      <c r="R78" s="320"/>
      <c r="S78" s="320"/>
    </row>
    <row r="79" spans="1:19" ht="12.75">
      <c r="A79" s="331" t="s">
        <v>55</v>
      </c>
      <c r="B79" s="332">
        <v>27</v>
      </c>
      <c r="C79" s="332">
        <v>7.5</v>
      </c>
      <c r="D79" s="332"/>
      <c r="E79" s="332">
        <v>0</v>
      </c>
      <c r="F79" s="332"/>
      <c r="G79" s="332"/>
      <c r="H79" s="332"/>
      <c r="I79" s="332">
        <v>34.5</v>
      </c>
      <c r="J79" s="332">
        <v>746.84832</v>
      </c>
      <c r="K79" s="332">
        <v>154.7</v>
      </c>
      <c r="L79" s="332"/>
      <c r="M79" s="332"/>
      <c r="N79" s="332">
        <v>376.422</v>
      </c>
      <c r="O79" s="332"/>
      <c r="P79" s="332"/>
      <c r="Q79" s="330">
        <v>1312.47032</v>
      </c>
      <c r="R79" s="320"/>
      <c r="S79" s="320"/>
    </row>
    <row r="80" spans="1:19" ht="12.75">
      <c r="A80" s="331" t="s">
        <v>56</v>
      </c>
      <c r="B80" s="332" t="s">
        <v>237</v>
      </c>
      <c r="C80" s="332" t="s">
        <v>237</v>
      </c>
      <c r="D80" s="332"/>
      <c r="E80" s="332" t="s">
        <v>237</v>
      </c>
      <c r="F80" s="332"/>
      <c r="G80" s="332"/>
      <c r="H80" s="332"/>
      <c r="I80" s="332" t="s">
        <v>237</v>
      </c>
      <c r="J80" s="332">
        <v>1700.672575</v>
      </c>
      <c r="K80" s="332" t="s">
        <v>237</v>
      </c>
      <c r="L80" s="332"/>
      <c r="M80" s="332"/>
      <c r="N80" s="332" t="s">
        <v>237</v>
      </c>
      <c r="O80" s="332"/>
      <c r="P80" s="332"/>
      <c r="Q80" s="330">
        <v>1700.672575</v>
      </c>
      <c r="R80" s="320"/>
      <c r="S80" s="320"/>
    </row>
    <row r="81" spans="1:19" ht="12.75">
      <c r="A81" s="331" t="s">
        <v>57</v>
      </c>
      <c r="B81" s="332" t="s">
        <v>237</v>
      </c>
      <c r="C81" s="332">
        <v>37.2</v>
      </c>
      <c r="D81" s="332"/>
      <c r="E81" s="332" t="s">
        <v>237</v>
      </c>
      <c r="F81" s="332"/>
      <c r="G81" s="332" t="s">
        <v>237</v>
      </c>
      <c r="H81" s="332"/>
      <c r="I81" s="332">
        <v>37.2</v>
      </c>
      <c r="J81" s="332">
        <v>159.266085</v>
      </c>
      <c r="K81" s="332">
        <v>653.38</v>
      </c>
      <c r="L81" s="332"/>
      <c r="M81" s="332"/>
      <c r="N81" s="332">
        <v>32.68</v>
      </c>
      <c r="O81" s="332"/>
      <c r="P81" s="332"/>
      <c r="Q81" s="330">
        <v>882.526085</v>
      </c>
      <c r="R81" s="320"/>
      <c r="S81" s="320"/>
    </row>
    <row r="82" spans="1:19" ht="12.75">
      <c r="A82" s="331" t="s">
        <v>58</v>
      </c>
      <c r="B82" s="332">
        <v>721</v>
      </c>
      <c r="C82" s="332">
        <v>464.7</v>
      </c>
      <c r="D82" s="332"/>
      <c r="E82" s="332">
        <v>21.7</v>
      </c>
      <c r="F82" s="332">
        <v>716.844</v>
      </c>
      <c r="G82" s="332"/>
      <c r="H82" s="332"/>
      <c r="I82" s="332">
        <v>1924.2440000000001</v>
      </c>
      <c r="J82" s="332">
        <v>106.79903999999999</v>
      </c>
      <c r="K82" s="332">
        <v>45.5</v>
      </c>
      <c r="L82" s="332"/>
      <c r="M82" s="332"/>
      <c r="N82" s="332">
        <v>247.938</v>
      </c>
      <c r="O82" s="332"/>
      <c r="P82" s="332"/>
      <c r="Q82" s="330">
        <v>2324.48104</v>
      </c>
      <c r="R82" s="320"/>
      <c r="S82" s="320"/>
    </row>
    <row r="83" spans="1:19" ht="12.75">
      <c r="A83" s="331" t="s">
        <v>59</v>
      </c>
      <c r="B83" s="332" t="s">
        <v>237</v>
      </c>
      <c r="C83" s="332">
        <v>250.5</v>
      </c>
      <c r="D83" s="332"/>
      <c r="E83" s="332">
        <v>25.2</v>
      </c>
      <c r="F83" s="332"/>
      <c r="G83" s="332"/>
      <c r="H83" s="332"/>
      <c r="I83" s="332">
        <v>275.7</v>
      </c>
      <c r="J83" s="332">
        <v>81.6</v>
      </c>
      <c r="K83" s="332">
        <v>50.96</v>
      </c>
      <c r="L83" s="332"/>
      <c r="M83" s="332"/>
      <c r="N83" s="332">
        <v>30.702</v>
      </c>
      <c r="O83" s="332"/>
      <c r="P83" s="332"/>
      <c r="Q83" s="330">
        <v>438.96199999999993</v>
      </c>
      <c r="R83" s="320"/>
      <c r="S83" s="320"/>
    </row>
    <row r="84" spans="1:19" ht="12.75">
      <c r="A84" s="331" t="s">
        <v>60</v>
      </c>
      <c r="B84" s="332">
        <v>24</v>
      </c>
      <c r="C84" s="332">
        <v>12</v>
      </c>
      <c r="D84" s="332"/>
      <c r="E84" s="332">
        <v>51.8</v>
      </c>
      <c r="F84" s="332">
        <v>18.4992</v>
      </c>
      <c r="G84" s="332"/>
      <c r="H84" s="332"/>
      <c r="I84" s="332">
        <v>106.2992</v>
      </c>
      <c r="J84" s="332">
        <v>321.5655</v>
      </c>
      <c r="K84" s="332">
        <v>115.57</v>
      </c>
      <c r="L84" s="332"/>
      <c r="M84" s="332"/>
      <c r="N84" s="332">
        <v>185.932</v>
      </c>
      <c r="O84" s="332"/>
      <c r="P84" s="332"/>
      <c r="Q84" s="330">
        <v>729.3667</v>
      </c>
      <c r="R84" s="320"/>
      <c r="S84" s="320"/>
    </row>
    <row r="85" spans="1:19" ht="12.75">
      <c r="A85" s="331" t="s">
        <v>61</v>
      </c>
      <c r="B85" s="332">
        <v>404</v>
      </c>
      <c r="C85" s="332">
        <v>1032</v>
      </c>
      <c r="D85" s="332">
        <v>19.78</v>
      </c>
      <c r="E85" s="332">
        <v>43.4</v>
      </c>
      <c r="F85" s="332">
        <v>0</v>
      </c>
      <c r="G85" s="332"/>
      <c r="H85" s="332"/>
      <c r="I85" s="332">
        <v>1499.18</v>
      </c>
      <c r="J85" s="332">
        <v>2474.0041</v>
      </c>
      <c r="K85" s="332">
        <v>1105.65</v>
      </c>
      <c r="L85" s="332"/>
      <c r="M85" s="332"/>
      <c r="N85" s="332">
        <v>1653.1866000000002</v>
      </c>
      <c r="O85" s="332"/>
      <c r="P85" s="332">
        <v>38</v>
      </c>
      <c r="Q85" s="330">
        <v>6770.0207</v>
      </c>
      <c r="R85" s="320"/>
      <c r="S85" s="320"/>
    </row>
    <row r="86" spans="1:19" ht="12.75">
      <c r="A86" s="348" t="s">
        <v>62</v>
      </c>
      <c r="B86" s="349">
        <v>2</v>
      </c>
      <c r="C86" s="349" t="s">
        <v>237</v>
      </c>
      <c r="D86" s="349" t="s">
        <v>237</v>
      </c>
      <c r="E86" s="349" t="s">
        <v>237</v>
      </c>
      <c r="F86" s="349" t="s">
        <v>237</v>
      </c>
      <c r="G86" s="349" t="s">
        <v>237</v>
      </c>
      <c r="H86" s="349" t="s">
        <v>237</v>
      </c>
      <c r="I86" s="349">
        <v>2</v>
      </c>
      <c r="J86" s="349">
        <v>11021.248349999998</v>
      </c>
      <c r="K86" s="349">
        <v>0.91</v>
      </c>
      <c r="L86" s="349" t="s">
        <v>237</v>
      </c>
      <c r="M86" s="349" t="s">
        <v>237</v>
      </c>
      <c r="N86" s="349">
        <v>42.14</v>
      </c>
      <c r="O86" s="349" t="s">
        <v>237</v>
      </c>
      <c r="P86" s="349">
        <v>0</v>
      </c>
      <c r="Q86" s="350">
        <v>11066.298349999997</v>
      </c>
      <c r="R86" s="320"/>
      <c r="S86" s="320"/>
    </row>
    <row r="87" spans="1:19" ht="12.75">
      <c r="A87" s="331" t="s">
        <v>247</v>
      </c>
      <c r="B87" s="332">
        <v>2</v>
      </c>
      <c r="C87" s="332" t="s">
        <v>237</v>
      </c>
      <c r="D87" s="332"/>
      <c r="E87" s="332"/>
      <c r="F87" s="332"/>
      <c r="G87" s="332"/>
      <c r="H87" s="332"/>
      <c r="I87" s="332">
        <v>2</v>
      </c>
      <c r="J87" s="332">
        <v>221.47799999999998</v>
      </c>
      <c r="K87" s="332">
        <v>0</v>
      </c>
      <c r="L87" s="332"/>
      <c r="M87" s="332"/>
      <c r="N87" s="332">
        <v>42.14</v>
      </c>
      <c r="O87" s="332"/>
      <c r="P87" s="332"/>
      <c r="Q87" s="330">
        <v>265.618</v>
      </c>
      <c r="R87" s="320"/>
      <c r="S87" s="320"/>
    </row>
    <row r="88" spans="1:19" ht="12.75">
      <c r="A88" s="331" t="s">
        <v>248</v>
      </c>
      <c r="B88" s="332" t="s">
        <v>237</v>
      </c>
      <c r="C88" s="332" t="s">
        <v>237</v>
      </c>
      <c r="D88" s="332"/>
      <c r="E88" s="332"/>
      <c r="F88" s="332"/>
      <c r="G88" s="332"/>
      <c r="H88" s="332"/>
      <c r="I88" s="332" t="s">
        <v>237</v>
      </c>
      <c r="J88" s="332">
        <v>225.56562</v>
      </c>
      <c r="K88" s="332" t="s">
        <v>237</v>
      </c>
      <c r="L88" s="332"/>
      <c r="M88" s="332"/>
      <c r="N88" s="332" t="s">
        <v>237</v>
      </c>
      <c r="O88" s="332"/>
      <c r="P88" s="332"/>
      <c r="Q88" s="330">
        <v>225.56562</v>
      </c>
      <c r="R88" s="320"/>
      <c r="S88" s="320"/>
    </row>
    <row r="89" spans="1:19" ht="12.75">
      <c r="A89" s="331" t="s">
        <v>249</v>
      </c>
      <c r="B89" s="332" t="s">
        <v>237</v>
      </c>
      <c r="C89" s="332" t="s">
        <v>237</v>
      </c>
      <c r="D89" s="332"/>
      <c r="E89" s="332"/>
      <c r="F89" s="332"/>
      <c r="G89" s="332"/>
      <c r="H89" s="332"/>
      <c r="I89" s="332" t="s">
        <v>237</v>
      </c>
      <c r="J89" s="332">
        <v>923.6074049999999</v>
      </c>
      <c r="K89" s="332" t="s">
        <v>237</v>
      </c>
      <c r="L89" s="332"/>
      <c r="M89" s="332"/>
      <c r="N89" s="332" t="s">
        <v>237</v>
      </c>
      <c r="O89" s="332"/>
      <c r="P89" s="332"/>
      <c r="Q89" s="330">
        <v>923.6074049999999</v>
      </c>
      <c r="R89" s="320"/>
      <c r="S89" s="320"/>
    </row>
    <row r="90" spans="1:19" ht="12.75">
      <c r="A90" s="331" t="s">
        <v>250</v>
      </c>
      <c r="B90" s="332" t="s">
        <v>237</v>
      </c>
      <c r="C90" s="332" t="s">
        <v>237</v>
      </c>
      <c r="D90" s="332"/>
      <c r="E90" s="332"/>
      <c r="F90" s="332"/>
      <c r="G90" s="332"/>
      <c r="H90" s="332"/>
      <c r="I90" s="332" t="s">
        <v>237</v>
      </c>
      <c r="J90" s="332">
        <v>9650.597324999999</v>
      </c>
      <c r="K90" s="332">
        <v>0.91</v>
      </c>
      <c r="L90" s="332"/>
      <c r="M90" s="332"/>
      <c r="N90" s="332" t="s">
        <v>237</v>
      </c>
      <c r="O90" s="332"/>
      <c r="P90" s="332"/>
      <c r="Q90" s="330">
        <v>9651.507324999999</v>
      </c>
      <c r="R90" s="320"/>
      <c r="S90" s="320"/>
    </row>
    <row r="91" spans="1:19" ht="12.75">
      <c r="A91" s="351" t="s">
        <v>262</v>
      </c>
      <c r="B91" s="307">
        <v>801</v>
      </c>
      <c r="C91" s="307">
        <v>1909.56</v>
      </c>
      <c r="D91" s="307">
        <v>8.385</v>
      </c>
      <c r="E91" s="307">
        <v>75</v>
      </c>
      <c r="F91" s="307">
        <v>0</v>
      </c>
      <c r="G91" s="307">
        <v>5512.2</v>
      </c>
      <c r="H91" s="307">
        <v>1555.95</v>
      </c>
      <c r="I91" s="307">
        <v>9862.095000000001</v>
      </c>
      <c r="J91" s="307">
        <v>6358.67015</v>
      </c>
      <c r="K91" s="307">
        <v>903.63</v>
      </c>
      <c r="L91" s="307"/>
      <c r="M91" s="307"/>
      <c r="N91" s="307">
        <v>2485.142</v>
      </c>
      <c r="O91" s="307">
        <v>437</v>
      </c>
      <c r="P91" s="307">
        <v>105</v>
      </c>
      <c r="Q91" s="352">
        <v>20151.53715</v>
      </c>
      <c r="R91" s="320"/>
      <c r="S91" s="320"/>
    </row>
    <row r="92" spans="1:19" ht="12.75">
      <c r="A92" s="348" t="s">
        <v>64</v>
      </c>
      <c r="B92" s="353">
        <v>801</v>
      </c>
      <c r="C92" s="349">
        <v>1909.56</v>
      </c>
      <c r="D92" s="349">
        <v>8.385</v>
      </c>
      <c r="E92" s="353">
        <v>75</v>
      </c>
      <c r="F92" s="349">
        <v>0</v>
      </c>
      <c r="G92" s="349">
        <v>5512.2</v>
      </c>
      <c r="H92" s="349">
        <v>1555.95</v>
      </c>
      <c r="I92" s="353">
        <v>9862.095000000001</v>
      </c>
      <c r="J92" s="353">
        <v>3933.23045</v>
      </c>
      <c r="K92" s="353">
        <v>903.63</v>
      </c>
      <c r="L92" s="349"/>
      <c r="M92" s="349"/>
      <c r="N92" s="349">
        <v>2355.024</v>
      </c>
      <c r="O92" s="349">
        <v>437</v>
      </c>
      <c r="P92" s="353">
        <v>105</v>
      </c>
      <c r="Q92" s="350">
        <v>17595.97945</v>
      </c>
      <c r="R92" s="320"/>
      <c r="S92" s="320"/>
    </row>
    <row r="93" spans="1:19" ht="12.75">
      <c r="A93" s="348" t="s">
        <v>65</v>
      </c>
      <c r="B93" s="349"/>
      <c r="C93" s="349" t="s">
        <v>237</v>
      </c>
      <c r="D93" s="349"/>
      <c r="E93" s="349"/>
      <c r="F93" s="349"/>
      <c r="G93" s="349"/>
      <c r="H93" s="349"/>
      <c r="I93" s="349"/>
      <c r="J93" s="353">
        <v>2425.4397</v>
      </c>
      <c r="K93" s="353" t="s">
        <v>237</v>
      </c>
      <c r="L93" s="349"/>
      <c r="M93" s="349"/>
      <c r="N93" s="346">
        <v>130.118</v>
      </c>
      <c r="O93" s="349"/>
      <c r="P93" s="349"/>
      <c r="Q93" s="350">
        <v>2555.5577</v>
      </c>
      <c r="R93" s="320"/>
      <c r="S93" s="320"/>
    </row>
    <row r="94" spans="1:19" ht="13.5" thickBot="1">
      <c r="A94" s="348" t="s">
        <v>66</v>
      </c>
      <c r="B94" s="349"/>
      <c r="C94" s="354"/>
      <c r="D94" s="349"/>
      <c r="E94" s="349"/>
      <c r="F94" s="349"/>
      <c r="G94" s="349"/>
      <c r="H94" s="349"/>
      <c r="I94" s="349"/>
      <c r="J94" s="353">
        <v>1386.2467199999999</v>
      </c>
      <c r="K94" s="353" t="s">
        <v>237</v>
      </c>
      <c r="L94" s="349"/>
      <c r="M94" s="349"/>
      <c r="N94" s="328" t="s">
        <v>237</v>
      </c>
      <c r="O94" s="349"/>
      <c r="P94" s="349"/>
      <c r="Q94" s="350">
        <v>1386.2467199999999</v>
      </c>
      <c r="R94" s="320"/>
      <c r="S94" s="320"/>
    </row>
    <row r="95" spans="1:19" ht="13.5" thickTop="1">
      <c r="A95" s="355" t="s">
        <v>251</v>
      </c>
      <c r="B95" s="356">
        <v>2232.1</v>
      </c>
      <c r="C95" s="356">
        <v>25814.8</v>
      </c>
      <c r="D95" s="356" t="s">
        <v>237</v>
      </c>
      <c r="E95" s="356" t="s">
        <v>237</v>
      </c>
      <c r="F95" s="356" t="s">
        <v>237</v>
      </c>
      <c r="G95" s="356" t="s">
        <v>237</v>
      </c>
      <c r="H95" s="356">
        <v>222.3</v>
      </c>
      <c r="I95" s="356" t="s">
        <v>237</v>
      </c>
      <c r="J95" s="356">
        <v>5772</v>
      </c>
      <c r="K95" s="356">
        <v>16579.3</v>
      </c>
      <c r="L95" s="356">
        <v>35540.9</v>
      </c>
      <c r="M95" s="356">
        <v>86</v>
      </c>
      <c r="N95" s="356">
        <v>86247.4</v>
      </c>
      <c r="O95" s="356" t="s">
        <v>237</v>
      </c>
      <c r="P95" s="356" t="s">
        <v>237</v>
      </c>
      <c r="Q95" s="357" t="s">
        <v>237</v>
      </c>
      <c r="R95" s="320"/>
      <c r="S95" s="320"/>
    </row>
    <row r="96" spans="1:19" ht="13.5" thickBot="1">
      <c r="A96" s="327" t="s">
        <v>252</v>
      </c>
      <c r="B96" s="276">
        <v>326.4</v>
      </c>
      <c r="C96" s="276">
        <v>6047.9</v>
      </c>
      <c r="D96" s="279" t="s">
        <v>237</v>
      </c>
      <c r="E96" s="279" t="s">
        <v>237</v>
      </c>
      <c r="F96" s="279" t="s">
        <v>237</v>
      </c>
      <c r="G96" s="279" t="s">
        <v>237</v>
      </c>
      <c r="H96" s="276">
        <v>13.8</v>
      </c>
      <c r="I96" s="279" t="s">
        <v>261</v>
      </c>
      <c r="J96" s="276">
        <v>1353.1</v>
      </c>
      <c r="K96" s="276">
        <v>2883.9</v>
      </c>
      <c r="L96" s="276">
        <v>9862.8</v>
      </c>
      <c r="M96" s="276">
        <v>17.5</v>
      </c>
      <c r="N96" s="276">
        <v>20954.3</v>
      </c>
      <c r="O96" s="279" t="s">
        <v>237</v>
      </c>
      <c r="P96" s="279" t="s">
        <v>237</v>
      </c>
      <c r="Q96" s="333" t="s">
        <v>237</v>
      </c>
      <c r="R96" s="320"/>
      <c r="S96" s="320"/>
    </row>
    <row r="97" spans="1:19" ht="13.5" thickTop="1">
      <c r="A97" s="90" t="s">
        <v>74</v>
      </c>
      <c r="B97" s="358">
        <v>464960</v>
      </c>
      <c r="C97" s="359" t="s">
        <v>263</v>
      </c>
      <c r="D97" s="360"/>
      <c r="E97" s="360"/>
      <c r="F97" s="361" t="s">
        <v>76</v>
      </c>
      <c r="G97" s="360"/>
      <c r="H97" s="362"/>
      <c r="I97" s="363" t="s">
        <v>264</v>
      </c>
      <c r="J97" s="364"/>
      <c r="K97" s="365" t="s">
        <v>265</v>
      </c>
      <c r="L97" s="366">
        <v>1091.6290069164356</v>
      </c>
      <c r="M97" s="360"/>
      <c r="N97" s="361" t="s">
        <v>266</v>
      </c>
      <c r="O97" s="360"/>
      <c r="P97" s="360"/>
      <c r="Q97" s="367">
        <v>8</v>
      </c>
      <c r="R97" s="320"/>
      <c r="S97" s="320"/>
    </row>
    <row r="98" spans="1:19" ht="13.5" thickBot="1">
      <c r="A98" s="97" t="s">
        <v>79</v>
      </c>
      <c r="B98" s="368">
        <v>460355</v>
      </c>
      <c r="C98" s="369" t="s">
        <v>267</v>
      </c>
      <c r="D98" s="370"/>
      <c r="E98" s="371">
        <v>61.737</v>
      </c>
      <c r="F98" s="372" t="s">
        <v>268</v>
      </c>
      <c r="G98" s="370"/>
      <c r="H98" s="373">
        <v>1031.4585618024846</v>
      </c>
      <c r="I98" s="374" t="s">
        <v>269</v>
      </c>
      <c r="J98" s="375"/>
      <c r="K98" s="376" t="s">
        <v>270</v>
      </c>
      <c r="L98" s="373">
        <v>1385.7411276868004</v>
      </c>
      <c r="M98" s="370"/>
      <c r="N98" s="372" t="s">
        <v>271</v>
      </c>
      <c r="O98" s="370"/>
      <c r="P98" s="370"/>
      <c r="Q98" s="377">
        <v>7.2</v>
      </c>
      <c r="R98" s="320"/>
      <c r="S98" s="320"/>
    </row>
    <row r="99" spans="18:19" ht="12.75">
      <c r="R99" s="320"/>
      <c r="S99" s="320"/>
    </row>
    <row r="100" spans="18:19" ht="12.75">
      <c r="R100" s="320"/>
      <c r="S100" s="320"/>
    </row>
    <row r="101" spans="18:19" ht="12.75">
      <c r="R101" s="320"/>
      <c r="S101" s="320"/>
    </row>
    <row r="102" spans="18:19" ht="12.75">
      <c r="R102" s="320"/>
      <c r="S102" s="320"/>
    </row>
    <row r="103" spans="18:19" ht="12.75">
      <c r="R103" s="320"/>
      <c r="S103" s="320"/>
    </row>
    <row r="104" spans="18:19" ht="12.75">
      <c r="R104" s="320"/>
      <c r="S104" s="320"/>
    </row>
    <row r="105" spans="18:19" ht="12.75">
      <c r="R105" s="320"/>
      <c r="S105" s="320"/>
    </row>
    <row r="106" spans="1:19" ht="12.75">
      <c r="A106" s="319"/>
      <c r="B106" s="320"/>
      <c r="C106" s="320"/>
      <c r="D106" s="320"/>
      <c r="E106" s="320"/>
      <c r="F106" s="319"/>
      <c r="G106" s="320"/>
      <c r="H106" s="320"/>
      <c r="I106" s="319"/>
      <c r="J106" s="320"/>
      <c r="K106" s="319"/>
      <c r="L106" s="319"/>
      <c r="M106" s="320"/>
      <c r="N106" s="320"/>
      <c r="O106" s="320"/>
      <c r="P106" s="320"/>
      <c r="Q106" s="320"/>
      <c r="R106" s="320"/>
      <c r="S106" s="320"/>
    </row>
    <row r="107" spans="1:19" ht="12.75">
      <c r="A107" s="319"/>
      <c r="B107" s="320"/>
      <c r="C107" s="320"/>
      <c r="D107" s="320"/>
      <c r="E107" s="320"/>
      <c r="F107" s="319"/>
      <c r="G107" s="320"/>
      <c r="H107" s="320"/>
      <c r="I107" s="319"/>
      <c r="J107" s="320"/>
      <c r="K107" s="319"/>
      <c r="L107" s="319"/>
      <c r="M107" s="320"/>
      <c r="N107" s="320"/>
      <c r="O107" s="320"/>
      <c r="P107" s="320"/>
      <c r="Q107" s="320"/>
      <c r="R107" s="320"/>
      <c r="S107" s="320"/>
    </row>
    <row r="108" spans="1:19" ht="12.75">
      <c r="A108" s="319"/>
      <c r="B108" s="320"/>
      <c r="C108" s="320"/>
      <c r="D108" s="320"/>
      <c r="E108" s="320"/>
      <c r="F108" s="319"/>
      <c r="G108" s="320"/>
      <c r="H108" s="320"/>
      <c r="I108" s="319"/>
      <c r="J108" s="320"/>
      <c r="K108" s="319"/>
      <c r="L108" s="319"/>
      <c r="M108" s="320"/>
      <c r="N108" s="320"/>
      <c r="O108" s="320"/>
      <c r="P108" s="320"/>
      <c r="Q108" s="320"/>
      <c r="R108" s="320"/>
      <c r="S108" s="320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4">
    <mergeCell ref="A1:P1"/>
    <mergeCell ref="A2:P2"/>
    <mergeCell ref="A52:Q52"/>
    <mergeCell ref="A53:Q53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98"/>
  <sheetViews>
    <sheetView zoomScale="25" zoomScaleNormal="25" zoomScalePageLayoutView="0" workbookViewId="0" topLeftCell="A1">
      <selection activeCell="A52" sqref="A52:Q98"/>
    </sheetView>
  </sheetViews>
  <sheetFormatPr defaultColWidth="9.140625" defaultRowHeight="12.75"/>
  <cols>
    <col min="1" max="1" width="28.28125" style="0" customWidth="1"/>
  </cols>
  <sheetData>
    <row r="1" spans="1:16" ht="12.75">
      <c r="A1" s="568" t="s">
        <v>272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ht="12.75">
      <c r="A3" s="263" t="s">
        <v>223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225</v>
      </c>
      <c r="G5" s="266" t="s">
        <v>6</v>
      </c>
      <c r="H5" s="266" t="s">
        <v>226</v>
      </c>
      <c r="I5" s="266" t="s">
        <v>10</v>
      </c>
      <c r="J5" s="266" t="s">
        <v>11</v>
      </c>
      <c r="K5" s="266" t="s">
        <v>12</v>
      </c>
      <c r="L5" s="266" t="s">
        <v>14</v>
      </c>
      <c r="M5" s="266" t="s">
        <v>228</v>
      </c>
      <c r="N5" s="266" t="s">
        <v>16</v>
      </c>
      <c r="O5" s="266" t="s">
        <v>89</v>
      </c>
      <c r="P5" s="267" t="s">
        <v>17</v>
      </c>
    </row>
    <row r="6" spans="1:16" ht="12.75">
      <c r="A6" s="268" t="s">
        <v>229</v>
      </c>
      <c r="B6" s="269"/>
      <c r="C6" s="270"/>
      <c r="D6" s="270">
        <v>4300</v>
      </c>
      <c r="E6" s="270">
        <v>7000</v>
      </c>
      <c r="F6" s="270">
        <v>7700</v>
      </c>
      <c r="G6" s="270">
        <v>5000</v>
      </c>
      <c r="H6" s="270">
        <v>3000</v>
      </c>
      <c r="I6" s="270">
        <v>2300</v>
      </c>
      <c r="J6" s="270"/>
      <c r="K6" s="270">
        <v>9100</v>
      </c>
      <c r="L6" s="270">
        <v>860</v>
      </c>
      <c r="M6" s="270">
        <v>8600</v>
      </c>
      <c r="N6" s="270">
        <v>860</v>
      </c>
      <c r="O6" s="270">
        <v>10000</v>
      </c>
      <c r="P6" s="271">
        <v>10000</v>
      </c>
    </row>
    <row r="7" spans="1:16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233</v>
      </c>
      <c r="P7" s="275" t="s">
        <v>233</v>
      </c>
    </row>
    <row r="8" spans="1:16" ht="13.5" thickTop="1">
      <c r="A8" s="268" t="s">
        <v>234</v>
      </c>
      <c r="B8" s="276">
        <v>2441</v>
      </c>
      <c r="C8" s="277">
        <v>53888.16347</v>
      </c>
      <c r="D8" s="277">
        <v>34.434</v>
      </c>
      <c r="E8" s="277"/>
      <c r="F8" s="277"/>
      <c r="G8" s="277"/>
      <c r="H8" s="277">
        <v>18374</v>
      </c>
      <c r="I8" s="277">
        <v>6666</v>
      </c>
      <c r="J8" s="277">
        <v>3499.635</v>
      </c>
      <c r="K8" s="277">
        <v>205.592058</v>
      </c>
      <c r="L8" s="277">
        <v>40475.2</v>
      </c>
      <c r="M8" s="277">
        <v>83.7</v>
      </c>
      <c r="N8" s="277"/>
      <c r="O8" s="277">
        <v>471</v>
      </c>
      <c r="P8" s="278">
        <v>159</v>
      </c>
    </row>
    <row r="9" spans="1:16" ht="12.75">
      <c r="A9" s="268" t="s">
        <v>235</v>
      </c>
      <c r="B9" s="279">
        <v>8272</v>
      </c>
      <c r="C9" s="280">
        <v>0</v>
      </c>
      <c r="D9" s="280"/>
      <c r="E9" s="280">
        <v>419.64300000000003</v>
      </c>
      <c r="F9" s="280">
        <v>1687.004</v>
      </c>
      <c r="G9" s="280"/>
      <c r="H9" s="280"/>
      <c r="I9" s="280"/>
      <c r="J9" s="280">
        <v>28329.96555</v>
      </c>
      <c r="K9" s="280">
        <v>8041</v>
      </c>
      <c r="L9" s="280"/>
      <c r="M9" s="280"/>
      <c r="N9" s="280">
        <v>270.1</v>
      </c>
      <c r="O9" s="280"/>
      <c r="P9" s="281"/>
    </row>
    <row r="10" spans="1:16" ht="12.75">
      <c r="A10" s="268" t="s">
        <v>236</v>
      </c>
      <c r="B10" s="279" t="s">
        <v>237</v>
      </c>
      <c r="C10" s="280" t="s">
        <v>237</v>
      </c>
      <c r="D10" s="280"/>
      <c r="E10" s="280"/>
      <c r="F10" s="280"/>
      <c r="G10" s="280"/>
      <c r="H10" s="280"/>
      <c r="I10" s="280"/>
      <c r="J10" s="280">
        <v>1887.436</v>
      </c>
      <c r="K10" s="280"/>
      <c r="L10" s="280"/>
      <c r="M10" s="280"/>
      <c r="N10" s="280">
        <v>343.1</v>
      </c>
      <c r="O10" s="280"/>
      <c r="P10" s="281"/>
    </row>
    <row r="11" spans="1:16" ht="12.75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/>
      <c r="J11" s="280">
        <v>433.796</v>
      </c>
      <c r="K11" s="280"/>
      <c r="L11" s="280"/>
      <c r="M11" s="280"/>
      <c r="N11" s="280"/>
      <c r="O11" s="280"/>
      <c r="P11" s="281"/>
    </row>
    <row r="12" spans="1:16" ht="12.75">
      <c r="A12" s="268" t="s">
        <v>239</v>
      </c>
      <c r="B12" s="279">
        <v>179</v>
      </c>
      <c r="C12" s="280">
        <v>1073.320289</v>
      </c>
      <c r="D12" s="280">
        <v>0</v>
      </c>
      <c r="E12" s="280">
        <v>171.50900000000001</v>
      </c>
      <c r="F12" s="280">
        <v>2.639</v>
      </c>
      <c r="G12" s="280">
        <v>0</v>
      </c>
      <c r="H12" s="280"/>
      <c r="I12" s="280"/>
      <c r="J12" s="280">
        <v>11.515</v>
      </c>
      <c r="K12" s="280">
        <v>-132.782058</v>
      </c>
      <c r="L12" s="280"/>
      <c r="M12" s="280"/>
      <c r="N12" s="280"/>
      <c r="O12" s="280"/>
      <c r="P12" s="281"/>
    </row>
    <row r="13" spans="1:16" ht="12.75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/>
      <c r="J13" s="280">
        <v>64.026</v>
      </c>
      <c r="K13" s="280"/>
      <c r="L13" s="280"/>
      <c r="M13" s="280"/>
      <c r="N13" s="280"/>
      <c r="O13" s="280"/>
      <c r="P13" s="281"/>
    </row>
    <row r="14" spans="1:16" ht="12.75">
      <c r="A14" s="282" t="s">
        <v>41</v>
      </c>
      <c r="B14" s="283">
        <v>10892</v>
      </c>
      <c r="C14" s="284">
        <v>54961.483759</v>
      </c>
      <c r="D14" s="284">
        <v>34.434</v>
      </c>
      <c r="E14" s="284">
        <v>591.152</v>
      </c>
      <c r="F14" s="284">
        <v>1689.6429999999998</v>
      </c>
      <c r="G14" s="284">
        <v>0</v>
      </c>
      <c r="H14" s="284">
        <v>18374</v>
      </c>
      <c r="I14" s="284">
        <v>6666</v>
      </c>
      <c r="J14" s="284">
        <v>29583.909550000004</v>
      </c>
      <c r="K14" s="284">
        <v>8113.81</v>
      </c>
      <c r="L14" s="284">
        <v>40475.2</v>
      </c>
      <c r="M14" s="284">
        <v>83.7</v>
      </c>
      <c r="N14" s="284">
        <v>-73</v>
      </c>
      <c r="O14" s="284">
        <v>471</v>
      </c>
      <c r="P14" s="285">
        <v>159</v>
      </c>
    </row>
    <row r="15" spans="1:16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20.43</v>
      </c>
      <c r="K15" s="280"/>
      <c r="L15" s="280"/>
      <c r="M15" s="280"/>
      <c r="N15" s="280"/>
      <c r="O15" s="280"/>
      <c r="P15" s="281"/>
    </row>
    <row r="16" spans="1:16" ht="14.25" thickBot="1" thickTop="1">
      <c r="A16" s="287" t="s">
        <v>43</v>
      </c>
      <c r="B16" s="288">
        <v>10892</v>
      </c>
      <c r="C16" s="289">
        <v>54961.483759</v>
      </c>
      <c r="D16" s="289">
        <v>34.434</v>
      </c>
      <c r="E16" s="289">
        <v>591.152</v>
      </c>
      <c r="F16" s="289">
        <v>1689.6429999999998</v>
      </c>
      <c r="G16" s="289">
        <v>0</v>
      </c>
      <c r="H16" s="289">
        <v>18374</v>
      </c>
      <c r="I16" s="289">
        <v>6666</v>
      </c>
      <c r="J16" s="289">
        <v>29604.339550000004</v>
      </c>
      <c r="K16" s="289">
        <v>8113.81</v>
      </c>
      <c r="L16" s="289">
        <v>40475.2</v>
      </c>
      <c r="M16" s="289">
        <v>83.7</v>
      </c>
      <c r="N16" s="289">
        <v>-73</v>
      </c>
      <c r="O16" s="289">
        <v>471</v>
      </c>
      <c r="P16" s="290">
        <v>159</v>
      </c>
    </row>
    <row r="17" spans="1:16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</row>
    <row r="18" spans="1:16" ht="13.5" thickTop="1">
      <c r="A18" s="293" t="s">
        <v>44</v>
      </c>
      <c r="B18" s="294">
        <v>-5684</v>
      </c>
      <c r="C18" s="295">
        <v>-42608.29</v>
      </c>
      <c r="D18" s="295">
        <v>-1.126</v>
      </c>
      <c r="E18" s="295">
        <v>3210.866</v>
      </c>
      <c r="F18" s="295" t="s">
        <v>237</v>
      </c>
      <c r="G18" s="295">
        <v>2</v>
      </c>
      <c r="H18" s="295" t="s">
        <v>237</v>
      </c>
      <c r="I18" s="295" t="s">
        <v>237</v>
      </c>
      <c r="J18" s="295">
        <v>-4766.90655</v>
      </c>
      <c r="K18" s="295">
        <v>-3791.404</v>
      </c>
      <c r="L18" s="295">
        <v>-40475.2</v>
      </c>
      <c r="M18" s="295">
        <v>-83.7</v>
      </c>
      <c r="N18" s="295">
        <v>72554.6</v>
      </c>
      <c r="O18" s="295" t="s">
        <v>237</v>
      </c>
      <c r="P18" s="296" t="s">
        <v>237</v>
      </c>
    </row>
    <row r="19" spans="1:16" ht="12.75">
      <c r="A19" s="286" t="s">
        <v>241</v>
      </c>
      <c r="B19" s="279">
        <v>-1476</v>
      </c>
      <c r="C19" s="280">
        <v>-42440.74799999999</v>
      </c>
      <c r="D19" s="280"/>
      <c r="E19" s="280"/>
      <c r="F19" s="280"/>
      <c r="G19" s="280"/>
      <c r="H19" s="280"/>
      <c r="I19" s="280"/>
      <c r="J19" s="280">
        <v>-1951.176</v>
      </c>
      <c r="K19" s="280">
        <v>-3791.404</v>
      </c>
      <c r="L19" s="280">
        <v>-40475.2</v>
      </c>
      <c r="M19" s="280">
        <v>-83.7</v>
      </c>
      <c r="N19" s="280">
        <v>94861.7</v>
      </c>
      <c r="O19" s="280"/>
      <c r="P19" s="281"/>
    </row>
    <row r="20" spans="1:16" ht="12.75">
      <c r="A20" s="286" t="s">
        <v>242</v>
      </c>
      <c r="B20" s="279">
        <v>-4135</v>
      </c>
      <c r="C20" s="280" t="s">
        <v>237</v>
      </c>
      <c r="D20" s="280"/>
      <c r="E20" s="280">
        <v>3210.866</v>
      </c>
      <c r="F20" s="280"/>
      <c r="G20" s="280"/>
      <c r="H20" s="280"/>
      <c r="I20" s="280"/>
      <c r="J20" s="280" t="s">
        <v>237</v>
      </c>
      <c r="K20" s="280"/>
      <c r="L20" s="280"/>
      <c r="M20" s="280"/>
      <c r="N20" s="280"/>
      <c r="O20" s="280"/>
      <c r="P20" s="281"/>
    </row>
    <row r="21" spans="1:16" ht="12.75">
      <c r="A21" s="286" t="s">
        <v>6</v>
      </c>
      <c r="B21" s="279" t="s">
        <v>237</v>
      </c>
      <c r="C21" s="280">
        <v>-1.5</v>
      </c>
      <c r="D21" s="280"/>
      <c r="E21" s="280"/>
      <c r="F21" s="280"/>
      <c r="G21" s="280">
        <v>2</v>
      </c>
      <c r="H21" s="280"/>
      <c r="I21" s="280"/>
      <c r="J21" s="280">
        <v>-0.12</v>
      </c>
      <c r="K21" s="280"/>
      <c r="L21" s="280"/>
      <c r="M21" s="280"/>
      <c r="N21" s="280"/>
      <c r="O21" s="280"/>
      <c r="P21" s="281"/>
    </row>
    <row r="22" spans="1:16" ht="12.75">
      <c r="A22" s="286" t="s">
        <v>243</v>
      </c>
      <c r="B22" s="279" t="s">
        <v>237</v>
      </c>
      <c r="C22" s="280" t="s">
        <v>244</v>
      </c>
      <c r="D22" s="280"/>
      <c r="E22" s="280"/>
      <c r="F22" s="280"/>
      <c r="G22" s="280"/>
      <c r="H22" s="280"/>
      <c r="I22" s="280"/>
      <c r="J22" s="280">
        <v>-1491.767</v>
      </c>
      <c r="K22" s="280"/>
      <c r="L22" s="280"/>
      <c r="M22" s="280"/>
      <c r="N22" s="280">
        <v>-1675</v>
      </c>
      <c r="O22" s="280"/>
      <c r="P22" s="281"/>
    </row>
    <row r="23" spans="1:16" ht="13.5" thickBot="1">
      <c r="A23" s="286" t="s">
        <v>50</v>
      </c>
      <c r="B23" s="279">
        <v>-73</v>
      </c>
      <c r="C23" s="280">
        <v>-166.042</v>
      </c>
      <c r="D23" s="280">
        <v>-1.126</v>
      </c>
      <c r="E23" s="280">
        <v>0</v>
      </c>
      <c r="F23" s="280"/>
      <c r="G23" s="280"/>
      <c r="H23" s="280"/>
      <c r="I23" s="280"/>
      <c r="J23" s="280">
        <v>-1323.8435499999998</v>
      </c>
      <c r="K23" s="280">
        <v>0</v>
      </c>
      <c r="L23" s="280"/>
      <c r="M23" s="280"/>
      <c r="N23" s="280">
        <v>-20632.1</v>
      </c>
      <c r="O23" s="280"/>
      <c r="P23" s="281"/>
    </row>
    <row r="24" spans="1:16" ht="14.25" thickBot="1" thickTop="1">
      <c r="A24" s="287" t="s">
        <v>245</v>
      </c>
      <c r="B24" s="288">
        <v>5208</v>
      </c>
      <c r="C24" s="289">
        <v>12353.193759000009</v>
      </c>
      <c r="D24" s="289">
        <v>33.308</v>
      </c>
      <c r="E24" s="289">
        <v>3802.018</v>
      </c>
      <c r="F24" s="289">
        <v>1689.6429999999998</v>
      </c>
      <c r="G24" s="289">
        <v>2</v>
      </c>
      <c r="H24" s="289">
        <v>18374</v>
      </c>
      <c r="I24" s="289">
        <v>6666</v>
      </c>
      <c r="J24" s="289">
        <v>24837.433000000005</v>
      </c>
      <c r="K24" s="289">
        <v>4322.406000000001</v>
      </c>
      <c r="L24" s="289" t="s">
        <v>237</v>
      </c>
      <c r="M24" s="289" t="s">
        <v>237</v>
      </c>
      <c r="N24" s="289">
        <v>72481.6</v>
      </c>
      <c r="O24" s="289">
        <v>471</v>
      </c>
      <c r="P24" s="297">
        <v>159</v>
      </c>
    </row>
    <row r="25" spans="1:16" ht="14.25" thickBot="1" thickTop="1">
      <c r="A25" s="298"/>
      <c r="B25" s="292"/>
      <c r="C25" s="292"/>
      <c r="D25" s="292" t="s">
        <v>237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ht="14.25" thickBot="1" thickTop="1">
      <c r="A26" s="287" t="s">
        <v>52</v>
      </c>
      <c r="B26" s="288">
        <v>5208</v>
      </c>
      <c r="C26" s="288">
        <v>12353.1950602</v>
      </c>
      <c r="D26" s="289">
        <v>33.308</v>
      </c>
      <c r="E26" s="289">
        <v>3802.018</v>
      </c>
      <c r="F26" s="289">
        <v>1689.643</v>
      </c>
      <c r="G26" s="289">
        <v>2</v>
      </c>
      <c r="H26" s="289">
        <v>18374</v>
      </c>
      <c r="I26" s="289">
        <v>6666</v>
      </c>
      <c r="J26" s="289">
        <v>24837.433</v>
      </c>
      <c r="K26" s="289">
        <v>4322.406</v>
      </c>
      <c r="L26" s="289" t="s">
        <v>237</v>
      </c>
      <c r="M26" s="289" t="s">
        <v>237</v>
      </c>
      <c r="N26" s="289">
        <v>72481.6</v>
      </c>
      <c r="O26" s="289">
        <v>471</v>
      </c>
      <c r="P26" s="290">
        <v>159</v>
      </c>
    </row>
    <row r="27" spans="1:16" ht="13.5" thickTop="1">
      <c r="A27" s="378" t="s">
        <v>53</v>
      </c>
      <c r="B27" s="301">
        <v>4224</v>
      </c>
      <c r="C27" s="301">
        <v>5989.8</v>
      </c>
      <c r="D27" s="301">
        <v>0</v>
      </c>
      <c r="E27" s="301">
        <v>3666.4790000000003</v>
      </c>
      <c r="F27" s="301">
        <v>1689.643</v>
      </c>
      <c r="G27" s="301">
        <v>0</v>
      </c>
      <c r="H27" s="301" t="s">
        <v>237</v>
      </c>
      <c r="I27" s="301" t="s">
        <v>237</v>
      </c>
      <c r="J27" s="301">
        <v>5983.356000000001</v>
      </c>
      <c r="K27" s="301">
        <v>2433.356</v>
      </c>
      <c r="L27" s="301" t="s">
        <v>237</v>
      </c>
      <c r="M27" s="301" t="s">
        <v>237</v>
      </c>
      <c r="N27" s="301">
        <v>38962.6</v>
      </c>
      <c r="O27" s="301">
        <v>0</v>
      </c>
      <c r="P27" s="379">
        <v>46</v>
      </c>
    </row>
    <row r="28" spans="1:16" ht="12.75">
      <c r="A28" s="286" t="s">
        <v>246</v>
      </c>
      <c r="B28" s="279" t="s">
        <v>237</v>
      </c>
      <c r="C28" s="280" t="s">
        <v>237</v>
      </c>
      <c r="D28" s="280"/>
      <c r="E28" s="280">
        <v>3222.802</v>
      </c>
      <c r="F28" s="280"/>
      <c r="G28" s="280"/>
      <c r="H28" s="280"/>
      <c r="I28" s="280"/>
      <c r="J28" s="280">
        <v>659.078</v>
      </c>
      <c r="K28" s="280">
        <v>5.71</v>
      </c>
      <c r="L28" s="280"/>
      <c r="M28" s="280"/>
      <c r="N28" s="280">
        <v>7964</v>
      </c>
      <c r="O28" s="280"/>
      <c r="P28" s="281"/>
    </row>
    <row r="29" spans="1:16" ht="12.75">
      <c r="A29" s="286" t="s">
        <v>55</v>
      </c>
      <c r="B29" s="279">
        <v>47</v>
      </c>
      <c r="C29" s="280">
        <v>25</v>
      </c>
      <c r="D29" s="280"/>
      <c r="E29" s="280">
        <v>0</v>
      </c>
      <c r="F29" s="280"/>
      <c r="G29" s="280"/>
      <c r="H29" s="280"/>
      <c r="I29" s="280"/>
      <c r="J29" s="280">
        <v>777.967</v>
      </c>
      <c r="K29" s="280">
        <v>122</v>
      </c>
      <c r="L29" s="280"/>
      <c r="M29" s="280"/>
      <c r="N29" s="280">
        <v>5244</v>
      </c>
      <c r="O29" s="280"/>
      <c r="P29" s="281"/>
    </row>
    <row r="30" spans="1:16" ht="12.75">
      <c r="A30" s="286" t="s">
        <v>56</v>
      </c>
      <c r="B30" s="279" t="s">
        <v>237</v>
      </c>
      <c r="C30" s="280" t="s">
        <v>237</v>
      </c>
      <c r="D30" s="280"/>
      <c r="E30" s="280"/>
      <c r="F30" s="280"/>
      <c r="G30" s="280"/>
      <c r="H30" s="280"/>
      <c r="I30" s="280"/>
      <c r="J30" s="280">
        <v>1442.523</v>
      </c>
      <c r="K30" s="280"/>
      <c r="L30" s="280"/>
      <c r="M30" s="280"/>
      <c r="N30" s="280"/>
      <c r="O30" s="280"/>
      <c r="P30" s="281"/>
    </row>
    <row r="31" spans="1:16" ht="12.75">
      <c r="A31" s="286" t="s">
        <v>57</v>
      </c>
      <c r="B31" s="279" t="s">
        <v>237</v>
      </c>
      <c r="C31" s="280">
        <v>68.205</v>
      </c>
      <c r="D31" s="280"/>
      <c r="E31" s="280"/>
      <c r="F31" s="280"/>
      <c r="G31" s="280"/>
      <c r="H31" s="280"/>
      <c r="I31" s="280"/>
      <c r="J31" s="280">
        <v>161.434</v>
      </c>
      <c r="K31" s="280">
        <v>761</v>
      </c>
      <c r="L31" s="280"/>
      <c r="M31" s="280"/>
      <c r="N31" s="280">
        <v>401.585389</v>
      </c>
      <c r="O31" s="280"/>
      <c r="P31" s="281"/>
    </row>
    <row r="32" spans="1:16" ht="12.75">
      <c r="A32" s="286" t="s">
        <v>58</v>
      </c>
      <c r="B32" s="279">
        <v>1317</v>
      </c>
      <c r="C32" s="280">
        <v>1502.952</v>
      </c>
      <c r="D32" s="280"/>
      <c r="E32" s="280">
        <v>0</v>
      </c>
      <c r="F32" s="280">
        <v>1292.296</v>
      </c>
      <c r="G32" s="280"/>
      <c r="H32" s="280"/>
      <c r="I32" s="280"/>
      <c r="J32" s="280">
        <v>96.044</v>
      </c>
      <c r="K32" s="280">
        <v>53.71</v>
      </c>
      <c r="L32" s="280"/>
      <c r="M32" s="280"/>
      <c r="N32" s="280">
        <v>2718.383906</v>
      </c>
      <c r="O32" s="280"/>
      <c r="P32" s="281"/>
    </row>
    <row r="33" spans="1:16" ht="12.75">
      <c r="A33" s="286" t="s">
        <v>59</v>
      </c>
      <c r="B33" s="279">
        <v>23</v>
      </c>
      <c r="C33" s="280">
        <v>997.99</v>
      </c>
      <c r="D33" s="280"/>
      <c r="E33" s="280">
        <v>48</v>
      </c>
      <c r="F33" s="280"/>
      <c r="G33" s="280"/>
      <c r="H33" s="280"/>
      <c r="I33" s="280"/>
      <c r="J33" s="280">
        <v>130.958</v>
      </c>
      <c r="K33" s="280">
        <v>91</v>
      </c>
      <c r="L33" s="280"/>
      <c r="M33" s="280"/>
      <c r="N33" s="280">
        <v>340</v>
      </c>
      <c r="O33" s="280"/>
      <c r="P33" s="281"/>
    </row>
    <row r="34" spans="1:16" ht="12.75">
      <c r="A34" s="286" t="s">
        <v>60</v>
      </c>
      <c r="B34" s="279">
        <v>40</v>
      </c>
      <c r="C34" s="280">
        <v>40</v>
      </c>
      <c r="D34" s="280"/>
      <c r="E34" s="280">
        <v>7</v>
      </c>
      <c r="F34" s="280"/>
      <c r="G34" s="280"/>
      <c r="H34" s="280"/>
      <c r="I34" s="280"/>
      <c r="J34" s="280">
        <v>289.684</v>
      </c>
      <c r="K34" s="280">
        <v>137</v>
      </c>
      <c r="L34" s="280"/>
      <c r="M34" s="280"/>
      <c r="N34" s="280">
        <v>1957</v>
      </c>
      <c r="O34" s="280"/>
      <c r="P34" s="281"/>
    </row>
    <row r="35" spans="1:16" ht="12.75">
      <c r="A35" s="286" t="s">
        <v>61</v>
      </c>
      <c r="B35" s="279">
        <v>2797</v>
      </c>
      <c r="C35" s="280">
        <v>3355.6530000000002</v>
      </c>
      <c r="D35" s="280">
        <v>0</v>
      </c>
      <c r="E35" s="280">
        <v>388.67700000000013</v>
      </c>
      <c r="F35" s="280">
        <v>397.347</v>
      </c>
      <c r="G35" s="280"/>
      <c r="H35" s="280"/>
      <c r="I35" s="280"/>
      <c r="J35" s="280">
        <v>2425.668</v>
      </c>
      <c r="K35" s="280">
        <v>1262.9360000000001</v>
      </c>
      <c r="L35" s="280"/>
      <c r="M35" s="280"/>
      <c r="N35" s="280">
        <v>20337.630705</v>
      </c>
      <c r="O35" s="280" t="s">
        <v>237</v>
      </c>
      <c r="P35" s="281">
        <v>46</v>
      </c>
    </row>
    <row r="36" spans="1:16" ht="12.75">
      <c r="A36" s="282" t="s">
        <v>62</v>
      </c>
      <c r="B36" s="303">
        <v>11</v>
      </c>
      <c r="C36" s="304">
        <v>1.5</v>
      </c>
      <c r="D36" s="304">
        <v>0</v>
      </c>
      <c r="E36" s="304">
        <v>0</v>
      </c>
      <c r="F36" s="304">
        <v>0</v>
      </c>
      <c r="G36" s="304" t="s">
        <v>237</v>
      </c>
      <c r="H36" s="304" t="s">
        <v>237</v>
      </c>
      <c r="I36" s="304" t="s">
        <v>237</v>
      </c>
      <c r="J36" s="304">
        <v>11163.065</v>
      </c>
      <c r="K36" s="304">
        <v>3</v>
      </c>
      <c r="L36" s="304" t="s">
        <v>237</v>
      </c>
      <c r="M36" s="304" t="s">
        <v>237</v>
      </c>
      <c r="N36" s="304">
        <v>539</v>
      </c>
      <c r="O36" s="304" t="s">
        <v>237</v>
      </c>
      <c r="P36" s="305" t="s">
        <v>237</v>
      </c>
    </row>
    <row r="37" spans="1:16" ht="12.75">
      <c r="A37" s="286" t="s">
        <v>247</v>
      </c>
      <c r="B37" s="279">
        <v>11</v>
      </c>
      <c r="C37" s="280" t="s">
        <v>237</v>
      </c>
      <c r="D37" s="280"/>
      <c r="E37" s="280"/>
      <c r="F37" s="280"/>
      <c r="G37" s="280"/>
      <c r="H37" s="280"/>
      <c r="I37" s="280"/>
      <c r="J37" s="280">
        <v>220.6</v>
      </c>
      <c r="K37" s="280" t="s">
        <v>237</v>
      </c>
      <c r="L37" s="280"/>
      <c r="M37" s="280"/>
      <c r="N37" s="280">
        <v>539</v>
      </c>
      <c r="O37" s="280"/>
      <c r="P37" s="281"/>
    </row>
    <row r="38" spans="1:16" ht="12.75">
      <c r="A38" s="286" t="s">
        <v>248</v>
      </c>
      <c r="B38" s="279" t="s">
        <v>237</v>
      </c>
      <c r="C38" s="280" t="s">
        <v>237</v>
      </c>
      <c r="D38" s="280"/>
      <c r="E38" s="280"/>
      <c r="F38" s="280"/>
      <c r="G38" s="280"/>
      <c r="H38" s="280"/>
      <c r="I38" s="280"/>
      <c r="J38" s="280">
        <v>219.13</v>
      </c>
      <c r="K38" s="280"/>
      <c r="L38" s="280"/>
      <c r="M38" s="280"/>
      <c r="N38" s="280"/>
      <c r="O38" s="280"/>
      <c r="P38" s="281"/>
    </row>
    <row r="39" spans="1:16" ht="12.75">
      <c r="A39" s="286" t="s">
        <v>249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956.326</v>
      </c>
      <c r="K39" s="280"/>
      <c r="L39" s="280"/>
      <c r="M39" s="280"/>
      <c r="N39" s="280"/>
      <c r="O39" s="280"/>
      <c r="P39" s="281"/>
    </row>
    <row r="40" spans="1:16" ht="12.75">
      <c r="A40" s="286" t="s">
        <v>250</v>
      </c>
      <c r="B40" s="279" t="s">
        <v>237</v>
      </c>
      <c r="C40" s="280" t="s">
        <v>237</v>
      </c>
      <c r="D40" s="280"/>
      <c r="E40" s="280"/>
      <c r="F40" s="280"/>
      <c r="G40" s="280"/>
      <c r="H40" s="280"/>
      <c r="I40" s="280"/>
      <c r="J40" s="280">
        <v>9767.009</v>
      </c>
      <c r="K40" s="280">
        <v>3</v>
      </c>
      <c r="L40" s="280"/>
      <c r="M40" s="280"/>
      <c r="N40" s="280"/>
      <c r="O40" s="280"/>
      <c r="P40" s="281"/>
    </row>
    <row r="41" spans="1:16" ht="12.75">
      <c r="A41" s="306" t="s">
        <v>63</v>
      </c>
      <c r="B41" s="307">
        <v>973</v>
      </c>
      <c r="C41" s="308">
        <v>6361.8950602</v>
      </c>
      <c r="D41" s="308">
        <v>33.308</v>
      </c>
      <c r="E41" s="308">
        <v>135.539</v>
      </c>
      <c r="F41" s="308">
        <v>0</v>
      </c>
      <c r="G41" s="308">
        <v>2</v>
      </c>
      <c r="H41" s="308">
        <v>18374</v>
      </c>
      <c r="I41" s="308">
        <v>6666</v>
      </c>
      <c r="J41" s="308">
        <v>5979.460999999999</v>
      </c>
      <c r="K41" s="308">
        <v>1886.05</v>
      </c>
      <c r="L41" s="308"/>
      <c r="M41" s="308"/>
      <c r="N41" s="308">
        <v>32980</v>
      </c>
      <c r="O41" s="308">
        <v>471</v>
      </c>
      <c r="P41" s="380">
        <v>113</v>
      </c>
    </row>
    <row r="42" spans="1:16" ht="12.75">
      <c r="A42" s="381" t="s">
        <v>64</v>
      </c>
      <c r="B42" s="283">
        <v>973</v>
      </c>
      <c r="C42" s="284">
        <v>6361.8950602</v>
      </c>
      <c r="D42" s="284">
        <v>33.308</v>
      </c>
      <c r="E42" s="284">
        <v>135.539</v>
      </c>
      <c r="F42" s="284">
        <v>0</v>
      </c>
      <c r="G42" s="284">
        <v>2</v>
      </c>
      <c r="H42" s="284">
        <v>18374</v>
      </c>
      <c r="I42" s="284">
        <v>6666</v>
      </c>
      <c r="J42" s="284">
        <v>3509.191</v>
      </c>
      <c r="K42" s="284">
        <v>1886.05</v>
      </c>
      <c r="L42" s="284"/>
      <c r="M42" s="284"/>
      <c r="N42" s="284">
        <v>31155</v>
      </c>
      <c r="O42" s="284">
        <v>471</v>
      </c>
      <c r="P42" s="285">
        <v>113</v>
      </c>
    </row>
    <row r="43" spans="1:16" ht="12.75">
      <c r="A43" s="381" t="s">
        <v>65</v>
      </c>
      <c r="B43" s="283" t="s">
        <v>237</v>
      </c>
      <c r="C43" s="280" t="s">
        <v>237</v>
      </c>
      <c r="D43" s="284"/>
      <c r="E43" s="284">
        <v>0</v>
      </c>
      <c r="F43" s="284">
        <v>0</v>
      </c>
      <c r="G43" s="284"/>
      <c r="H43" s="284"/>
      <c r="I43" s="284"/>
      <c r="J43" s="284">
        <v>2470.27</v>
      </c>
      <c r="K43" s="284"/>
      <c r="L43" s="284"/>
      <c r="M43" s="284"/>
      <c r="N43" s="284">
        <v>1825</v>
      </c>
      <c r="O43" s="284"/>
      <c r="P43" s="285"/>
    </row>
    <row r="44" spans="1:16" ht="13.5" thickBot="1">
      <c r="A44" s="282" t="s">
        <v>66</v>
      </c>
      <c r="B44" s="303"/>
      <c r="C44" s="304"/>
      <c r="D44" s="304"/>
      <c r="E44" s="304"/>
      <c r="F44" s="304"/>
      <c r="G44" s="304"/>
      <c r="H44" s="304"/>
      <c r="I44" s="304"/>
      <c r="J44" s="277">
        <v>1711.551</v>
      </c>
      <c r="K44" s="304"/>
      <c r="L44" s="304"/>
      <c r="M44" s="304"/>
      <c r="N44" s="304"/>
      <c r="O44" s="304"/>
      <c r="P44" s="305"/>
    </row>
    <row r="45" spans="1:16" ht="13.5" thickTop="1">
      <c r="A45" s="310" t="s">
        <v>251</v>
      </c>
      <c r="B45" s="382">
        <v>2574.1</v>
      </c>
      <c r="C45" s="383">
        <v>27839.5</v>
      </c>
      <c r="D45" s="384"/>
      <c r="E45" s="384"/>
      <c r="F45" s="384"/>
      <c r="G45" s="384"/>
      <c r="H45" s="383">
        <v>175.4</v>
      </c>
      <c r="I45" s="384" t="s">
        <v>237</v>
      </c>
      <c r="J45" s="384">
        <v>6539.6</v>
      </c>
      <c r="K45" s="384">
        <v>17174.2</v>
      </c>
      <c r="L45" s="384">
        <v>40475.2</v>
      </c>
      <c r="M45" s="384">
        <v>83.7</v>
      </c>
      <c r="N45" s="385">
        <v>94861.7</v>
      </c>
      <c r="O45" s="386"/>
      <c r="P45" s="387" t="s">
        <v>237</v>
      </c>
    </row>
    <row r="46" spans="1:16" ht="13.5" thickBot="1">
      <c r="A46" s="272" t="s">
        <v>252</v>
      </c>
      <c r="B46" s="388">
        <v>341.4</v>
      </c>
      <c r="C46" s="389">
        <v>6047.9</v>
      </c>
      <c r="D46" s="390"/>
      <c r="E46" s="390"/>
      <c r="F46" s="390"/>
      <c r="G46" s="390"/>
      <c r="H46" s="389">
        <v>13.8</v>
      </c>
      <c r="I46" s="389">
        <v>455.2</v>
      </c>
      <c r="J46" s="390">
        <v>1387.6</v>
      </c>
      <c r="K46" s="390">
        <v>3051.2</v>
      </c>
      <c r="L46" s="390">
        <v>9934.8</v>
      </c>
      <c r="M46" s="389">
        <v>17.5</v>
      </c>
      <c r="N46" s="391">
        <v>21249.4</v>
      </c>
      <c r="O46" s="392"/>
      <c r="P46" s="393" t="s">
        <v>237</v>
      </c>
    </row>
    <row r="47" ht="13.5" thickTop="1"/>
    <row r="52" spans="1:17" ht="12.75">
      <c r="A52" s="570" t="s">
        <v>272</v>
      </c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</row>
    <row r="53" spans="1:17" ht="12.75">
      <c r="A53" s="569" t="s">
        <v>69</v>
      </c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</row>
    <row r="54" spans="1:17" ht="12.75">
      <c r="A54" s="263" t="s">
        <v>223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3.5" thickBot="1">
      <c r="A55" s="263" t="s">
        <v>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3.5" thickTop="1">
      <c r="A56" s="321"/>
      <c r="B56" s="322"/>
      <c r="C56" s="322"/>
      <c r="D56" s="322"/>
      <c r="E56" s="322" t="s">
        <v>70</v>
      </c>
      <c r="F56" s="322"/>
      <c r="G56" s="322"/>
      <c r="H56" s="322" t="s">
        <v>253</v>
      </c>
      <c r="I56" s="322" t="s">
        <v>254</v>
      </c>
      <c r="J56" s="322" t="s">
        <v>237</v>
      </c>
      <c r="K56" s="322"/>
      <c r="L56" s="322"/>
      <c r="M56" s="322" t="s">
        <v>255</v>
      </c>
      <c r="N56" s="322"/>
      <c r="O56" s="322" t="s">
        <v>255</v>
      </c>
      <c r="P56" s="322"/>
      <c r="Q56" s="323"/>
    </row>
    <row r="57" spans="1:17" ht="13.5" thickBot="1">
      <c r="A57" s="324"/>
      <c r="B57" s="325" t="s">
        <v>224</v>
      </c>
      <c r="C57" s="325" t="s">
        <v>87</v>
      </c>
      <c r="D57" s="325" t="s">
        <v>8</v>
      </c>
      <c r="E57" s="325" t="s">
        <v>72</v>
      </c>
      <c r="F57" s="325" t="s">
        <v>256</v>
      </c>
      <c r="G57" s="325" t="s">
        <v>226</v>
      </c>
      <c r="H57" s="325" t="s">
        <v>257</v>
      </c>
      <c r="I57" s="325" t="s">
        <v>258</v>
      </c>
      <c r="J57" s="325" t="s">
        <v>11</v>
      </c>
      <c r="K57" s="325" t="s">
        <v>88</v>
      </c>
      <c r="L57" s="325" t="s">
        <v>14</v>
      </c>
      <c r="M57" s="325" t="s">
        <v>259</v>
      </c>
      <c r="N57" s="325" t="s">
        <v>16</v>
      </c>
      <c r="O57" s="325" t="s">
        <v>260</v>
      </c>
      <c r="P57" s="325" t="s">
        <v>17</v>
      </c>
      <c r="Q57" s="326" t="s">
        <v>71</v>
      </c>
    </row>
    <row r="58" spans="1:17" ht="13.5" thickTop="1">
      <c r="A58" s="327" t="s">
        <v>234</v>
      </c>
      <c r="B58" s="328">
        <v>1382</v>
      </c>
      <c r="C58" s="328">
        <v>10898.801011</v>
      </c>
      <c r="D58" s="328">
        <v>14.806619999999999</v>
      </c>
      <c r="E58" s="328"/>
      <c r="F58" s="328"/>
      <c r="G58" s="328">
        <v>5512.2</v>
      </c>
      <c r="H58" s="328">
        <v>1533.18</v>
      </c>
      <c r="I58" s="328">
        <v>19340.987631</v>
      </c>
      <c r="J58" s="328">
        <v>3674.6167500000006</v>
      </c>
      <c r="K58" s="328">
        <v>187.08877278</v>
      </c>
      <c r="L58" s="328">
        <v>3480.8672</v>
      </c>
      <c r="M58" s="328">
        <v>71.982</v>
      </c>
      <c r="N58" s="328"/>
      <c r="O58" s="328">
        <v>471</v>
      </c>
      <c r="P58" s="328">
        <v>159</v>
      </c>
      <c r="Q58" s="330">
        <v>27385.54235378</v>
      </c>
    </row>
    <row r="59" spans="1:17" ht="12.75">
      <c r="A59" s="331" t="s">
        <v>235</v>
      </c>
      <c r="B59" s="332">
        <v>5922.67</v>
      </c>
      <c r="C59" s="332">
        <v>0</v>
      </c>
      <c r="D59" s="332"/>
      <c r="E59" s="332">
        <v>293.7501</v>
      </c>
      <c r="F59" s="332">
        <v>1298.99308</v>
      </c>
      <c r="G59" s="332"/>
      <c r="H59" s="332"/>
      <c r="I59" s="332">
        <v>7515.4131800000005</v>
      </c>
      <c r="J59" s="332">
        <v>29475.76125</v>
      </c>
      <c r="K59" s="332">
        <v>7317.31</v>
      </c>
      <c r="L59" s="332"/>
      <c r="M59" s="332"/>
      <c r="N59" s="332">
        <v>23.228600000000004</v>
      </c>
      <c r="O59" s="332"/>
      <c r="P59" s="332"/>
      <c r="Q59" s="330">
        <v>44331.71303</v>
      </c>
    </row>
    <row r="60" spans="1:17" ht="12.75">
      <c r="A60" s="331" t="s">
        <v>236</v>
      </c>
      <c r="B60" s="332" t="s">
        <v>237</v>
      </c>
      <c r="C60" s="332" t="s">
        <v>237</v>
      </c>
      <c r="D60" s="332"/>
      <c r="E60" s="332" t="s">
        <v>237</v>
      </c>
      <c r="F60" s="332"/>
      <c r="G60" s="332"/>
      <c r="H60" s="332"/>
      <c r="I60" s="332" t="s">
        <v>237</v>
      </c>
      <c r="J60" s="332">
        <v>1853.3475199999996</v>
      </c>
      <c r="K60" s="332"/>
      <c r="L60" s="332"/>
      <c r="M60" s="332"/>
      <c r="N60" s="332">
        <v>29.5066</v>
      </c>
      <c r="O60" s="332"/>
      <c r="P60" s="332"/>
      <c r="Q60" s="330">
        <v>1882.8541199999995</v>
      </c>
    </row>
    <row r="61" spans="1:17" ht="12.75">
      <c r="A61" s="331" t="s">
        <v>238</v>
      </c>
      <c r="B61" s="332" t="s">
        <v>237</v>
      </c>
      <c r="C61" s="332" t="s">
        <v>237</v>
      </c>
      <c r="D61" s="332"/>
      <c r="E61" s="332" t="s">
        <v>237</v>
      </c>
      <c r="F61" s="332"/>
      <c r="G61" s="332"/>
      <c r="H61" s="332"/>
      <c r="I61" s="332" t="s">
        <v>237</v>
      </c>
      <c r="J61" s="332">
        <v>454.66571999999996</v>
      </c>
      <c r="K61" s="332"/>
      <c r="L61" s="332"/>
      <c r="M61" s="332"/>
      <c r="N61" s="332"/>
      <c r="O61" s="332"/>
      <c r="P61" s="332"/>
      <c r="Q61" s="330">
        <v>454.66571999999996</v>
      </c>
    </row>
    <row r="62" spans="1:17" ht="12.75">
      <c r="A62" s="331" t="s">
        <v>239</v>
      </c>
      <c r="B62" s="332">
        <v>95.92</v>
      </c>
      <c r="C62" s="332">
        <v>288.5050967</v>
      </c>
      <c r="D62" s="332">
        <v>0</v>
      </c>
      <c r="E62" s="332">
        <v>120.05630000000001</v>
      </c>
      <c r="F62" s="332">
        <v>2.03203</v>
      </c>
      <c r="G62" s="332"/>
      <c r="H62" s="332"/>
      <c r="I62" s="332">
        <v>506.5134267000001</v>
      </c>
      <c r="J62" s="332">
        <v>2.41925</v>
      </c>
      <c r="K62" s="332">
        <v>-120.83167278</v>
      </c>
      <c r="L62" s="332"/>
      <c r="M62" s="332"/>
      <c r="N62" s="332"/>
      <c r="O62" s="332"/>
      <c r="P62" s="332"/>
      <c r="Q62" s="330">
        <v>388.10100392000004</v>
      </c>
    </row>
    <row r="63" spans="1:17" ht="12.75">
      <c r="A63" s="331" t="s">
        <v>240</v>
      </c>
      <c r="B63" s="332" t="s">
        <v>237</v>
      </c>
      <c r="C63" s="332" t="s">
        <v>237</v>
      </c>
      <c r="D63" s="332"/>
      <c r="E63" s="332" t="s">
        <v>237</v>
      </c>
      <c r="F63" s="332"/>
      <c r="G63" s="332"/>
      <c r="H63" s="332"/>
      <c r="I63" s="332" t="s">
        <v>237</v>
      </c>
      <c r="J63" s="332">
        <v>71.29070999999999</v>
      </c>
      <c r="K63" s="332"/>
      <c r="L63" s="332"/>
      <c r="M63" s="332"/>
      <c r="N63" s="332"/>
      <c r="O63" s="332"/>
      <c r="P63" s="332"/>
      <c r="Q63" s="330">
        <v>71.29070999999999</v>
      </c>
    </row>
    <row r="64" spans="1:17" ht="12.75">
      <c r="A64" s="334" t="s">
        <v>41</v>
      </c>
      <c r="B64" s="335">
        <v>7400.59</v>
      </c>
      <c r="C64" s="335">
        <v>11187.3061077</v>
      </c>
      <c r="D64" s="335">
        <v>14.806619999999999</v>
      </c>
      <c r="E64" s="335">
        <v>413.8064</v>
      </c>
      <c r="F64" s="335">
        <v>1301.02511</v>
      </c>
      <c r="G64" s="335">
        <v>5512.2</v>
      </c>
      <c r="H64" s="335">
        <v>1533.18</v>
      </c>
      <c r="I64" s="335">
        <v>27362.9142377</v>
      </c>
      <c r="J64" s="335">
        <v>30916.074719999997</v>
      </c>
      <c r="K64" s="335">
        <v>7383.5671</v>
      </c>
      <c r="L64" s="335">
        <v>3480.8672</v>
      </c>
      <c r="M64" s="335">
        <v>71.982</v>
      </c>
      <c r="N64" s="335">
        <v>-6.277999999999995</v>
      </c>
      <c r="O64" s="335">
        <v>471</v>
      </c>
      <c r="P64" s="335">
        <v>159</v>
      </c>
      <c r="Q64" s="350">
        <v>69839.12725769999</v>
      </c>
    </row>
    <row r="65" spans="1:17" ht="13.5" thickBot="1">
      <c r="A65" s="331" t="s">
        <v>42</v>
      </c>
      <c r="B65" s="332"/>
      <c r="C65" s="332"/>
      <c r="D65" s="332"/>
      <c r="E65" s="332"/>
      <c r="F65" s="332"/>
      <c r="G65" s="332"/>
      <c r="H65" s="332"/>
      <c r="I65" s="332"/>
      <c r="J65" s="332">
        <v>23.0859</v>
      </c>
      <c r="K65" s="332"/>
      <c r="L65" s="332"/>
      <c r="M65" s="332"/>
      <c r="N65" s="332"/>
      <c r="O65" s="332"/>
      <c r="P65" s="332"/>
      <c r="Q65" s="330">
        <v>23.0859</v>
      </c>
    </row>
    <row r="66" spans="1:17" ht="14.25" thickBot="1" thickTop="1">
      <c r="A66" s="337" t="s">
        <v>43</v>
      </c>
      <c r="B66" s="338">
        <v>7400.59</v>
      </c>
      <c r="C66" s="338">
        <v>11187.3061077</v>
      </c>
      <c r="D66" s="338">
        <v>14.806619999999999</v>
      </c>
      <c r="E66" s="338">
        <v>413.8064</v>
      </c>
      <c r="F66" s="338">
        <v>1301.02511</v>
      </c>
      <c r="G66" s="338">
        <v>5512.2</v>
      </c>
      <c r="H66" s="338">
        <v>1533.18</v>
      </c>
      <c r="I66" s="338">
        <v>27362.9142377</v>
      </c>
      <c r="J66" s="338">
        <v>30939.160619999995</v>
      </c>
      <c r="K66" s="338">
        <v>7383.5671</v>
      </c>
      <c r="L66" s="338">
        <v>3480.8672</v>
      </c>
      <c r="M66" s="338">
        <v>71.982</v>
      </c>
      <c r="N66" s="338">
        <v>-6.277999999999995</v>
      </c>
      <c r="O66" s="338">
        <v>471</v>
      </c>
      <c r="P66" s="338">
        <v>159</v>
      </c>
      <c r="Q66" s="339">
        <v>69862.21315769998</v>
      </c>
    </row>
    <row r="67" spans="1:17" ht="14.25" thickBot="1" thickTop="1">
      <c r="A67" s="291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340"/>
    </row>
    <row r="68" spans="1:17" ht="13.5" thickTop="1">
      <c r="A68" s="341" t="s">
        <v>44</v>
      </c>
      <c r="B68" s="342">
        <v>-3906.39</v>
      </c>
      <c r="C68" s="342">
        <v>-7491.013469999999</v>
      </c>
      <c r="D68" s="342">
        <v>-0.48417999999999994</v>
      </c>
      <c r="E68" s="342">
        <v>2248.6061999999997</v>
      </c>
      <c r="F68" s="342" t="s">
        <v>237</v>
      </c>
      <c r="G68" s="342" t="s">
        <v>261</v>
      </c>
      <c r="H68" s="342" t="s">
        <v>237</v>
      </c>
      <c r="I68" s="342">
        <v>-9149.28145</v>
      </c>
      <c r="J68" s="342">
        <v>-5299.264855</v>
      </c>
      <c r="K68" s="342">
        <v>-3450.17764</v>
      </c>
      <c r="L68" s="342">
        <v>-3480.8672</v>
      </c>
      <c r="M68" s="342">
        <v>-71.982</v>
      </c>
      <c r="N68" s="342">
        <v>6239.6956</v>
      </c>
      <c r="O68" s="343">
        <v>0</v>
      </c>
      <c r="P68" s="343">
        <v>0</v>
      </c>
      <c r="Q68" s="344">
        <v>-15211.877545</v>
      </c>
    </row>
    <row r="69" spans="1:17" ht="12.75">
      <c r="A69" s="331" t="s">
        <v>241</v>
      </c>
      <c r="B69" s="332">
        <v>-672.98</v>
      </c>
      <c r="C69" s="332">
        <v>-7440.750869999999</v>
      </c>
      <c r="D69" s="332"/>
      <c r="E69" s="332"/>
      <c r="F69" s="332"/>
      <c r="G69" s="332"/>
      <c r="H69" s="332"/>
      <c r="I69" s="332">
        <v>-8113.730869999999</v>
      </c>
      <c r="J69" s="332">
        <v>-1881.1448099999998</v>
      </c>
      <c r="K69" s="332">
        <v>-3450.17764</v>
      </c>
      <c r="L69" s="332">
        <v>-3480.8672</v>
      </c>
      <c r="M69" s="332">
        <v>-71.982</v>
      </c>
      <c r="N69" s="332">
        <v>8158.1062</v>
      </c>
      <c r="O69" s="332"/>
      <c r="P69" s="332"/>
      <c r="Q69" s="330">
        <v>-8839.79632</v>
      </c>
    </row>
    <row r="70" spans="1:17" ht="12.75">
      <c r="A70" s="331" t="s">
        <v>242</v>
      </c>
      <c r="B70" s="332">
        <v>-3183.95</v>
      </c>
      <c r="C70" s="332" t="s">
        <v>237</v>
      </c>
      <c r="D70" s="332"/>
      <c r="E70" s="332">
        <v>2247.6061999999997</v>
      </c>
      <c r="F70" s="332"/>
      <c r="G70" s="332"/>
      <c r="H70" s="332"/>
      <c r="I70" s="332">
        <v>-936.3438000000006</v>
      </c>
      <c r="J70" s="332" t="s">
        <v>237</v>
      </c>
      <c r="K70" s="332" t="s">
        <v>237</v>
      </c>
      <c r="L70" s="332"/>
      <c r="M70" s="332"/>
      <c r="N70" s="332" t="s">
        <v>237</v>
      </c>
      <c r="O70" s="332"/>
      <c r="P70" s="332"/>
      <c r="Q70" s="330">
        <v>-936.3438000000006</v>
      </c>
    </row>
    <row r="71" spans="1:17" ht="12.75">
      <c r="A71" s="331" t="s">
        <v>6</v>
      </c>
      <c r="B71" s="332" t="s">
        <v>237</v>
      </c>
      <c r="C71" s="332">
        <v>-0.45</v>
      </c>
      <c r="D71" s="332"/>
      <c r="E71" s="332">
        <v>1</v>
      </c>
      <c r="F71" s="332"/>
      <c r="G71" s="332"/>
      <c r="H71" s="332"/>
      <c r="I71" s="332">
        <v>0.55</v>
      </c>
      <c r="J71" s="332" t="s">
        <v>237</v>
      </c>
      <c r="K71" s="332" t="s">
        <v>237</v>
      </c>
      <c r="L71" s="332"/>
      <c r="M71" s="332"/>
      <c r="N71" s="332" t="s">
        <v>237</v>
      </c>
      <c r="O71" s="332"/>
      <c r="P71" s="332"/>
      <c r="Q71" s="330">
        <v>0.55</v>
      </c>
    </row>
    <row r="72" spans="1:17" ht="12.75">
      <c r="A72" s="331" t="s">
        <v>243</v>
      </c>
      <c r="B72" s="332" t="s">
        <v>237</v>
      </c>
      <c r="C72" s="332" t="s">
        <v>237</v>
      </c>
      <c r="D72" s="332"/>
      <c r="E72" s="332"/>
      <c r="F72" s="332"/>
      <c r="G72" s="332"/>
      <c r="H72" s="332"/>
      <c r="I72" s="332" t="s">
        <v>261</v>
      </c>
      <c r="J72" s="332">
        <v>-1542.123225</v>
      </c>
      <c r="K72" s="332" t="s">
        <v>237</v>
      </c>
      <c r="L72" s="332"/>
      <c r="M72" s="332"/>
      <c r="N72" s="332">
        <v>-144.05</v>
      </c>
      <c r="O72" s="332"/>
      <c r="P72" s="332"/>
      <c r="Q72" s="330">
        <v>-1686.173225</v>
      </c>
    </row>
    <row r="73" spans="1:17" ht="13.5" thickBot="1">
      <c r="A73" s="331" t="s">
        <v>50</v>
      </c>
      <c r="B73" s="332">
        <v>-49.46</v>
      </c>
      <c r="C73" s="332">
        <v>-49.8126</v>
      </c>
      <c r="D73" s="332">
        <v>-0.48417999999999994</v>
      </c>
      <c r="E73" s="332">
        <v>0</v>
      </c>
      <c r="F73" s="332"/>
      <c r="G73" s="332"/>
      <c r="H73" s="332"/>
      <c r="I73" s="332">
        <v>-99.75678</v>
      </c>
      <c r="J73" s="332">
        <v>-1875.9968200000003</v>
      </c>
      <c r="K73" s="332">
        <v>0</v>
      </c>
      <c r="L73" s="332"/>
      <c r="M73" s="332"/>
      <c r="N73" s="332">
        <v>-1774.3606</v>
      </c>
      <c r="O73" s="332"/>
      <c r="P73" s="332"/>
      <c r="Q73" s="330">
        <v>-3750.1142</v>
      </c>
    </row>
    <row r="74" spans="1:17" ht="14.25" thickBot="1" thickTop="1">
      <c r="A74" s="337" t="s">
        <v>245</v>
      </c>
      <c r="B74" s="338">
        <v>3494.2</v>
      </c>
      <c r="C74" s="338">
        <v>3696.2926377000013</v>
      </c>
      <c r="D74" s="338">
        <v>14.322439999999999</v>
      </c>
      <c r="E74" s="338">
        <v>2662.4125999999997</v>
      </c>
      <c r="F74" s="338">
        <v>1301.02511</v>
      </c>
      <c r="G74" s="338">
        <v>5512.2</v>
      </c>
      <c r="H74" s="338">
        <v>1533.18</v>
      </c>
      <c r="I74" s="338">
        <v>18213.6327877</v>
      </c>
      <c r="J74" s="338">
        <v>25639.895764999994</v>
      </c>
      <c r="K74" s="338">
        <v>3933.3894600000003</v>
      </c>
      <c r="L74" s="338">
        <v>0</v>
      </c>
      <c r="M74" s="338">
        <v>0</v>
      </c>
      <c r="N74" s="338">
        <v>6233.4176</v>
      </c>
      <c r="O74" s="338">
        <v>471</v>
      </c>
      <c r="P74" s="338">
        <v>159</v>
      </c>
      <c r="Q74" s="339">
        <v>54650.335612699986</v>
      </c>
    </row>
    <row r="75" spans="1:17" ht="14.25" thickBot="1" thickTop="1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340"/>
    </row>
    <row r="76" spans="1:17" ht="14.25" thickBot="1" thickTop="1">
      <c r="A76" s="337" t="s">
        <v>52</v>
      </c>
      <c r="B76" s="338">
        <v>3494.2</v>
      </c>
      <c r="C76" s="338">
        <v>3696.2930280600003</v>
      </c>
      <c r="D76" s="338">
        <v>14.32244</v>
      </c>
      <c r="E76" s="338">
        <v>2662.4126000000006</v>
      </c>
      <c r="F76" s="338">
        <v>1301.02511</v>
      </c>
      <c r="G76" s="338">
        <v>5512.2</v>
      </c>
      <c r="H76" s="338">
        <v>1533.18</v>
      </c>
      <c r="I76" s="338">
        <v>18213.63317806</v>
      </c>
      <c r="J76" s="338">
        <v>25639.780565</v>
      </c>
      <c r="K76" s="338">
        <v>3933.3894600000003</v>
      </c>
      <c r="L76" s="338" t="s">
        <v>237</v>
      </c>
      <c r="M76" s="338" t="s">
        <v>237</v>
      </c>
      <c r="N76" s="338">
        <v>6233.4176</v>
      </c>
      <c r="O76" s="338">
        <v>471</v>
      </c>
      <c r="P76" s="338">
        <v>159</v>
      </c>
      <c r="Q76" s="339">
        <v>54650.22080306</v>
      </c>
    </row>
    <row r="77" spans="1:17" ht="13.5" thickTop="1">
      <c r="A77" s="345" t="s">
        <v>53</v>
      </c>
      <c r="B77" s="346">
        <v>2842.39</v>
      </c>
      <c r="C77" s="346">
        <v>1792.57</v>
      </c>
      <c r="D77" s="346">
        <v>0</v>
      </c>
      <c r="E77" s="346">
        <v>2566.5353000000005</v>
      </c>
      <c r="F77" s="346">
        <v>1301.02511</v>
      </c>
      <c r="G77" s="346" t="s">
        <v>237</v>
      </c>
      <c r="H77" s="346" t="s">
        <v>237</v>
      </c>
      <c r="I77" s="346">
        <v>8502.520410000001</v>
      </c>
      <c r="J77" s="346">
        <v>5936.6736550000005</v>
      </c>
      <c r="K77" s="346">
        <v>2214.3539600000004</v>
      </c>
      <c r="L77" s="346" t="s">
        <v>237</v>
      </c>
      <c r="M77" s="346" t="s">
        <v>237</v>
      </c>
      <c r="N77" s="346">
        <v>3350.7835999999998</v>
      </c>
      <c r="O77" s="346" t="s">
        <v>237</v>
      </c>
      <c r="P77" s="346">
        <v>46</v>
      </c>
      <c r="Q77" s="347">
        <v>20050.331625</v>
      </c>
    </row>
    <row r="78" spans="1:17" ht="12.75">
      <c r="A78" s="331" t="s">
        <v>246</v>
      </c>
      <c r="B78" s="332" t="s">
        <v>237</v>
      </c>
      <c r="C78" s="332" t="s">
        <v>237</v>
      </c>
      <c r="D78" s="332"/>
      <c r="E78" s="332">
        <v>2255.9614</v>
      </c>
      <c r="F78" s="332"/>
      <c r="G78" s="332"/>
      <c r="H78" s="332"/>
      <c r="I78" s="332">
        <v>2255.9614</v>
      </c>
      <c r="J78" s="332">
        <v>633.277555</v>
      </c>
      <c r="K78" s="332">
        <v>5.1961</v>
      </c>
      <c r="L78" s="332"/>
      <c r="M78" s="332"/>
      <c r="N78" s="332">
        <v>684.904</v>
      </c>
      <c r="O78" s="332"/>
      <c r="P78" s="332"/>
      <c r="Q78" s="330">
        <v>3579.3390550000004</v>
      </c>
    </row>
    <row r="79" spans="1:17" ht="12.75">
      <c r="A79" s="331" t="s">
        <v>55</v>
      </c>
      <c r="B79" s="332">
        <v>32</v>
      </c>
      <c r="C79" s="332">
        <v>7.5</v>
      </c>
      <c r="D79" s="332"/>
      <c r="E79" s="332">
        <v>0</v>
      </c>
      <c r="F79" s="332"/>
      <c r="G79" s="332"/>
      <c r="H79" s="332"/>
      <c r="I79" s="332">
        <v>39.5</v>
      </c>
      <c r="J79" s="332">
        <v>746.84832</v>
      </c>
      <c r="K79" s="332">
        <v>111.02</v>
      </c>
      <c r="L79" s="332"/>
      <c r="M79" s="332"/>
      <c r="N79" s="332">
        <v>450.984</v>
      </c>
      <c r="O79" s="332"/>
      <c r="P79" s="332"/>
      <c r="Q79" s="330">
        <v>1348.35232</v>
      </c>
    </row>
    <row r="80" spans="1:17" ht="12.75">
      <c r="A80" s="331" t="s">
        <v>56</v>
      </c>
      <c r="B80" s="332" t="s">
        <v>237</v>
      </c>
      <c r="C80" s="332" t="s">
        <v>237</v>
      </c>
      <c r="D80" s="332"/>
      <c r="E80" s="332" t="s">
        <v>237</v>
      </c>
      <c r="F80" s="332"/>
      <c r="G80" s="332"/>
      <c r="H80" s="332"/>
      <c r="I80" s="332" t="s">
        <v>237</v>
      </c>
      <c r="J80" s="332">
        <v>1550.7122249999998</v>
      </c>
      <c r="K80" s="332" t="s">
        <v>237</v>
      </c>
      <c r="L80" s="332"/>
      <c r="M80" s="332"/>
      <c r="N80" s="332" t="s">
        <v>237</v>
      </c>
      <c r="O80" s="332"/>
      <c r="P80" s="332"/>
      <c r="Q80" s="330">
        <v>1550.7122249999998</v>
      </c>
    </row>
    <row r="81" spans="1:17" ht="12.75">
      <c r="A81" s="331" t="s">
        <v>57</v>
      </c>
      <c r="B81" s="332" t="s">
        <v>237</v>
      </c>
      <c r="C81" s="332">
        <v>20.4615</v>
      </c>
      <c r="D81" s="332"/>
      <c r="E81" s="332" t="s">
        <v>237</v>
      </c>
      <c r="F81" s="332"/>
      <c r="G81" s="332" t="s">
        <v>237</v>
      </c>
      <c r="H81" s="332"/>
      <c r="I81" s="332">
        <v>20.4615</v>
      </c>
      <c r="J81" s="332">
        <v>155.18583999999998</v>
      </c>
      <c r="K81" s="332">
        <v>692.51</v>
      </c>
      <c r="L81" s="332"/>
      <c r="M81" s="332"/>
      <c r="N81" s="332">
        <v>34.536343454000004</v>
      </c>
      <c r="O81" s="332"/>
      <c r="P81" s="332"/>
      <c r="Q81" s="330">
        <v>902.6936834539999</v>
      </c>
    </row>
    <row r="82" spans="1:17" ht="12.75">
      <c r="A82" s="331" t="s">
        <v>58</v>
      </c>
      <c r="B82" s="332">
        <v>875.19</v>
      </c>
      <c r="C82" s="332">
        <v>450.8856</v>
      </c>
      <c r="D82" s="332"/>
      <c r="E82" s="332">
        <v>0</v>
      </c>
      <c r="F82" s="332">
        <v>995.0679200000001</v>
      </c>
      <c r="G82" s="332"/>
      <c r="H82" s="332"/>
      <c r="I82" s="332">
        <v>2321.14352</v>
      </c>
      <c r="J82" s="332">
        <v>92.20223999999999</v>
      </c>
      <c r="K82" s="332">
        <v>48.8761</v>
      </c>
      <c r="L82" s="332"/>
      <c r="M82" s="332"/>
      <c r="N82" s="332">
        <v>233.78101591599997</v>
      </c>
      <c r="O82" s="332"/>
      <c r="P82" s="332"/>
      <c r="Q82" s="330">
        <v>2696.002875916</v>
      </c>
    </row>
    <row r="83" spans="1:17" ht="12.75">
      <c r="A83" s="331" t="s">
        <v>59</v>
      </c>
      <c r="B83" s="332">
        <v>15.64</v>
      </c>
      <c r="C83" s="332">
        <v>295.027</v>
      </c>
      <c r="D83" s="332"/>
      <c r="E83" s="332">
        <v>33.6</v>
      </c>
      <c r="F83" s="332"/>
      <c r="G83" s="332"/>
      <c r="H83" s="332"/>
      <c r="I83" s="332">
        <v>344.26699999999994</v>
      </c>
      <c r="J83" s="332">
        <v>125.71968</v>
      </c>
      <c r="K83" s="332">
        <v>82.81</v>
      </c>
      <c r="L83" s="332"/>
      <c r="M83" s="332"/>
      <c r="N83" s="332">
        <v>29.24</v>
      </c>
      <c r="O83" s="332"/>
      <c r="P83" s="332"/>
      <c r="Q83" s="330">
        <v>582.0366799999999</v>
      </c>
    </row>
    <row r="84" spans="1:17" ht="12.75">
      <c r="A84" s="331" t="s">
        <v>60</v>
      </c>
      <c r="B84" s="332">
        <v>27</v>
      </c>
      <c r="C84" s="332">
        <v>12</v>
      </c>
      <c r="D84" s="332"/>
      <c r="E84" s="332">
        <v>4.9</v>
      </c>
      <c r="F84" s="332">
        <v>0</v>
      </c>
      <c r="G84" s="332"/>
      <c r="H84" s="332"/>
      <c r="I84" s="332">
        <v>43.9</v>
      </c>
      <c r="J84" s="332">
        <v>279.72294</v>
      </c>
      <c r="K84" s="332">
        <v>124.67</v>
      </c>
      <c r="L84" s="332"/>
      <c r="M84" s="332"/>
      <c r="N84" s="332">
        <v>168.302</v>
      </c>
      <c r="O84" s="332"/>
      <c r="P84" s="332"/>
      <c r="Q84" s="330">
        <v>616.59494</v>
      </c>
    </row>
    <row r="85" spans="1:17" ht="12.75">
      <c r="A85" s="331" t="s">
        <v>61</v>
      </c>
      <c r="B85" s="332">
        <v>1892.56</v>
      </c>
      <c r="C85" s="332">
        <v>1006.6959</v>
      </c>
      <c r="D85" s="332">
        <v>0</v>
      </c>
      <c r="E85" s="332">
        <v>272.0739000000001</v>
      </c>
      <c r="F85" s="332">
        <v>305.95718999999997</v>
      </c>
      <c r="G85" s="332"/>
      <c r="H85" s="332"/>
      <c r="I85" s="332">
        <v>3477.2869900000005</v>
      </c>
      <c r="J85" s="332">
        <v>2353.0048550000006</v>
      </c>
      <c r="K85" s="332">
        <v>1149.27176</v>
      </c>
      <c r="L85" s="332"/>
      <c r="M85" s="332"/>
      <c r="N85" s="332">
        <v>1749.03624063</v>
      </c>
      <c r="O85" s="332"/>
      <c r="P85" s="332">
        <v>46</v>
      </c>
      <c r="Q85" s="330">
        <v>8774.59984563</v>
      </c>
    </row>
    <row r="86" spans="1:17" ht="12.75">
      <c r="A86" s="348" t="s">
        <v>62</v>
      </c>
      <c r="B86" s="349">
        <v>7.48</v>
      </c>
      <c r="C86" s="349">
        <v>0.45</v>
      </c>
      <c r="D86" s="349" t="s">
        <v>237</v>
      </c>
      <c r="E86" s="349" t="s">
        <v>237</v>
      </c>
      <c r="F86" s="349" t="s">
        <v>237</v>
      </c>
      <c r="G86" s="349" t="s">
        <v>237</v>
      </c>
      <c r="H86" s="349" t="s">
        <v>237</v>
      </c>
      <c r="I86" s="349">
        <v>7.93</v>
      </c>
      <c r="J86" s="349">
        <v>11720.526955000001</v>
      </c>
      <c r="K86" s="349">
        <v>2.73</v>
      </c>
      <c r="L86" s="349" t="s">
        <v>237</v>
      </c>
      <c r="M86" s="349" t="s">
        <v>237</v>
      </c>
      <c r="N86" s="349">
        <v>46.354</v>
      </c>
      <c r="O86" s="349" t="s">
        <v>237</v>
      </c>
      <c r="P86" s="349">
        <v>0</v>
      </c>
      <c r="Q86" s="350">
        <v>11777.540955</v>
      </c>
    </row>
    <row r="87" spans="1:17" ht="12.75">
      <c r="A87" s="331" t="s">
        <v>247</v>
      </c>
      <c r="B87" s="332">
        <v>7.48</v>
      </c>
      <c r="C87" s="332">
        <v>0.45</v>
      </c>
      <c r="D87" s="332"/>
      <c r="E87" s="332"/>
      <c r="F87" s="332"/>
      <c r="G87" s="332"/>
      <c r="H87" s="332"/>
      <c r="I87" s="332">
        <v>7.93</v>
      </c>
      <c r="J87" s="332">
        <v>226.64849999999998</v>
      </c>
      <c r="K87" s="332">
        <v>0</v>
      </c>
      <c r="L87" s="332"/>
      <c r="M87" s="332"/>
      <c r="N87" s="332">
        <v>46.354</v>
      </c>
      <c r="O87" s="332"/>
      <c r="P87" s="332"/>
      <c r="Q87" s="330">
        <v>280.9325</v>
      </c>
    </row>
    <row r="88" spans="1:17" ht="12.75">
      <c r="A88" s="331" t="s">
        <v>248</v>
      </c>
      <c r="B88" s="332" t="s">
        <v>237</v>
      </c>
      <c r="C88" s="332" t="s">
        <v>237</v>
      </c>
      <c r="D88" s="332"/>
      <c r="E88" s="332"/>
      <c r="F88" s="332"/>
      <c r="G88" s="332"/>
      <c r="H88" s="332"/>
      <c r="I88" s="332" t="s">
        <v>237</v>
      </c>
      <c r="J88" s="332">
        <v>217.4415</v>
      </c>
      <c r="K88" s="332" t="s">
        <v>237</v>
      </c>
      <c r="L88" s="332"/>
      <c r="M88" s="332"/>
      <c r="N88" s="332" t="s">
        <v>237</v>
      </c>
      <c r="O88" s="332"/>
      <c r="P88" s="332"/>
      <c r="Q88" s="330">
        <v>217.4415</v>
      </c>
    </row>
    <row r="89" spans="1:17" ht="12.75">
      <c r="A89" s="331" t="s">
        <v>249</v>
      </c>
      <c r="B89" s="332" t="s">
        <v>237</v>
      </c>
      <c r="C89" s="332" t="s">
        <v>237</v>
      </c>
      <c r="D89" s="332"/>
      <c r="E89" s="332"/>
      <c r="F89" s="332"/>
      <c r="G89" s="332"/>
      <c r="H89" s="332"/>
      <c r="I89" s="332" t="s">
        <v>237</v>
      </c>
      <c r="J89" s="332">
        <v>1018.4871899999999</v>
      </c>
      <c r="K89" s="332" t="s">
        <v>237</v>
      </c>
      <c r="L89" s="332"/>
      <c r="M89" s="332"/>
      <c r="N89" s="332" t="s">
        <v>237</v>
      </c>
      <c r="O89" s="332"/>
      <c r="P89" s="332"/>
      <c r="Q89" s="330">
        <v>1018.4871899999999</v>
      </c>
    </row>
    <row r="90" spans="1:17" ht="12.75">
      <c r="A90" s="331" t="s">
        <v>250</v>
      </c>
      <c r="B90" s="332" t="s">
        <v>237</v>
      </c>
      <c r="C90" s="332" t="s">
        <v>237</v>
      </c>
      <c r="D90" s="332"/>
      <c r="E90" s="332"/>
      <c r="F90" s="332"/>
      <c r="G90" s="332"/>
      <c r="H90" s="332"/>
      <c r="I90" s="332" t="s">
        <v>237</v>
      </c>
      <c r="J90" s="332">
        <v>10257.949765000001</v>
      </c>
      <c r="K90" s="332">
        <v>2.73</v>
      </c>
      <c r="L90" s="332"/>
      <c r="M90" s="332"/>
      <c r="N90" s="332" t="s">
        <v>237</v>
      </c>
      <c r="O90" s="332"/>
      <c r="P90" s="332"/>
      <c r="Q90" s="330">
        <v>10260.679765</v>
      </c>
    </row>
    <row r="91" spans="1:17" ht="12.75">
      <c r="A91" s="351" t="s">
        <v>262</v>
      </c>
      <c r="B91" s="307">
        <v>644.33</v>
      </c>
      <c r="C91" s="307">
        <v>1903.2730280600003</v>
      </c>
      <c r="D91" s="307">
        <v>14.32244</v>
      </c>
      <c r="E91" s="307">
        <v>95.87729999999999</v>
      </c>
      <c r="F91" s="307">
        <v>0</v>
      </c>
      <c r="G91" s="307">
        <v>5512.2</v>
      </c>
      <c r="H91" s="307">
        <v>1533.18</v>
      </c>
      <c r="I91" s="307">
        <v>9703.18276806</v>
      </c>
      <c r="J91" s="307">
        <v>6339.490995</v>
      </c>
      <c r="K91" s="307">
        <v>1716.3055</v>
      </c>
      <c r="L91" s="307"/>
      <c r="M91" s="307"/>
      <c r="N91" s="307">
        <v>2836.28</v>
      </c>
      <c r="O91" s="307">
        <v>471</v>
      </c>
      <c r="P91" s="307">
        <v>113</v>
      </c>
      <c r="Q91" s="352">
        <v>21179.25926306</v>
      </c>
    </row>
    <row r="92" spans="1:17" ht="12.75">
      <c r="A92" s="334" t="s">
        <v>64</v>
      </c>
      <c r="B92" s="394">
        <v>644.33</v>
      </c>
      <c r="C92" s="335">
        <v>1903.2730280600003</v>
      </c>
      <c r="D92" s="335">
        <v>14.32244</v>
      </c>
      <c r="E92" s="394">
        <v>95.87729999999999</v>
      </c>
      <c r="F92" s="335">
        <v>0</v>
      </c>
      <c r="G92" s="335">
        <v>5512.2</v>
      </c>
      <c r="H92" s="335">
        <v>1533.18</v>
      </c>
      <c r="I92" s="394">
        <v>9703.18276806</v>
      </c>
      <c r="J92" s="394">
        <v>3782.761545</v>
      </c>
      <c r="K92" s="394">
        <v>1716.3055</v>
      </c>
      <c r="L92" s="335"/>
      <c r="M92" s="335"/>
      <c r="N92" s="335">
        <v>2679.33</v>
      </c>
      <c r="O92" s="335">
        <v>471</v>
      </c>
      <c r="P92" s="394">
        <v>113</v>
      </c>
      <c r="Q92" s="350">
        <v>18465.57981306</v>
      </c>
    </row>
    <row r="93" spans="1:17" ht="12.75">
      <c r="A93" s="334" t="s">
        <v>65</v>
      </c>
      <c r="B93" s="335"/>
      <c r="C93" s="335" t="s">
        <v>237</v>
      </c>
      <c r="D93" s="335"/>
      <c r="E93" s="335"/>
      <c r="F93" s="335"/>
      <c r="G93" s="335"/>
      <c r="H93" s="335"/>
      <c r="I93" s="335"/>
      <c r="J93" s="394">
        <v>2556.72945</v>
      </c>
      <c r="K93" s="394" t="s">
        <v>237</v>
      </c>
      <c r="L93" s="335"/>
      <c r="M93" s="335"/>
      <c r="N93" s="395">
        <v>156.95</v>
      </c>
      <c r="O93" s="335"/>
      <c r="P93" s="335"/>
      <c r="Q93" s="350">
        <v>2713.6794499999996</v>
      </c>
    </row>
    <row r="94" spans="1:17" ht="13.5" thickBot="1">
      <c r="A94" s="348" t="s">
        <v>66</v>
      </c>
      <c r="B94" s="349"/>
      <c r="C94" s="354"/>
      <c r="D94" s="349"/>
      <c r="E94" s="349"/>
      <c r="F94" s="349"/>
      <c r="G94" s="349"/>
      <c r="H94" s="349"/>
      <c r="I94" s="349"/>
      <c r="J94" s="353">
        <v>1643.08896</v>
      </c>
      <c r="K94" s="353" t="s">
        <v>237</v>
      </c>
      <c r="L94" s="349"/>
      <c r="M94" s="349"/>
      <c r="N94" s="328" t="s">
        <v>237</v>
      </c>
      <c r="O94" s="349"/>
      <c r="P94" s="349"/>
      <c r="Q94" s="350">
        <v>1643.08896</v>
      </c>
    </row>
    <row r="95" spans="1:17" ht="13.5" thickTop="1">
      <c r="A95" s="355" t="s">
        <v>251</v>
      </c>
      <c r="B95" s="356">
        <v>2574.1</v>
      </c>
      <c r="C95" s="356">
        <v>27839.5</v>
      </c>
      <c r="D95" s="396" t="s">
        <v>237</v>
      </c>
      <c r="E95" s="396" t="s">
        <v>237</v>
      </c>
      <c r="F95" s="396" t="s">
        <v>237</v>
      </c>
      <c r="G95" s="396" t="s">
        <v>237</v>
      </c>
      <c r="H95" s="356">
        <v>175.4</v>
      </c>
      <c r="I95" s="396" t="s">
        <v>237</v>
      </c>
      <c r="J95" s="356">
        <v>6539.6</v>
      </c>
      <c r="K95" s="356">
        <v>17174.2</v>
      </c>
      <c r="L95" s="356">
        <v>40475.2</v>
      </c>
      <c r="M95" s="356">
        <v>83.7</v>
      </c>
      <c r="N95" s="356">
        <v>94861.7</v>
      </c>
      <c r="O95" s="396" t="s">
        <v>237</v>
      </c>
      <c r="P95" s="396" t="s">
        <v>237</v>
      </c>
      <c r="Q95" s="357" t="s">
        <v>237</v>
      </c>
    </row>
    <row r="96" spans="1:17" ht="13.5" thickBot="1">
      <c r="A96" s="327" t="s">
        <v>252</v>
      </c>
      <c r="B96" s="276">
        <v>341.4</v>
      </c>
      <c r="C96" s="276">
        <v>6047.9</v>
      </c>
      <c r="D96" s="279" t="s">
        <v>237</v>
      </c>
      <c r="E96" s="279" t="s">
        <v>237</v>
      </c>
      <c r="F96" s="279" t="s">
        <v>237</v>
      </c>
      <c r="G96" s="279" t="s">
        <v>237</v>
      </c>
      <c r="H96" s="276">
        <v>13.8</v>
      </c>
      <c r="I96" s="279" t="s">
        <v>261</v>
      </c>
      <c r="J96" s="276">
        <v>1387.6</v>
      </c>
      <c r="K96" s="276">
        <v>3051.2</v>
      </c>
      <c r="L96" s="276">
        <v>9934.8</v>
      </c>
      <c r="M96" s="276">
        <v>17.5</v>
      </c>
      <c r="N96" s="276">
        <v>21249.4</v>
      </c>
      <c r="O96" s="279" t="s">
        <v>237</v>
      </c>
      <c r="P96" s="279" t="s">
        <v>237</v>
      </c>
      <c r="Q96" s="330" t="s">
        <v>237</v>
      </c>
    </row>
    <row r="97" spans="1:17" ht="13.5" thickTop="1">
      <c r="A97" s="90" t="s">
        <v>74</v>
      </c>
      <c r="B97" s="397">
        <v>498070</v>
      </c>
      <c r="C97" s="365" t="s">
        <v>263</v>
      </c>
      <c r="D97" s="360"/>
      <c r="E97" s="360"/>
      <c r="F97" s="361" t="s">
        <v>76</v>
      </c>
      <c r="G97" s="360"/>
      <c r="H97" s="362"/>
      <c r="I97" s="363" t="s">
        <v>264</v>
      </c>
      <c r="J97" s="364"/>
      <c r="K97" s="365" t="s">
        <v>265</v>
      </c>
      <c r="L97" s="366">
        <v>1179.4853034737246</v>
      </c>
      <c r="M97" s="360"/>
      <c r="N97" s="361" t="s">
        <v>266</v>
      </c>
      <c r="O97" s="398"/>
      <c r="P97" s="360"/>
      <c r="Q97" s="367">
        <v>7.1</v>
      </c>
    </row>
    <row r="98" spans="1:17" ht="13.5" thickBot="1">
      <c r="A98" s="97" t="s">
        <v>79</v>
      </c>
      <c r="B98" s="399">
        <v>492605</v>
      </c>
      <c r="C98" s="369" t="s">
        <v>267</v>
      </c>
      <c r="D98" s="370"/>
      <c r="E98" s="371">
        <v>62.872</v>
      </c>
      <c r="F98" s="372" t="s">
        <v>268</v>
      </c>
      <c r="G98" s="370"/>
      <c r="H98" s="373">
        <v>1111.1816572989562</v>
      </c>
      <c r="I98" s="374" t="s">
        <v>269</v>
      </c>
      <c r="J98" s="375"/>
      <c r="K98" s="376" t="s">
        <v>270</v>
      </c>
      <c r="L98" s="373">
        <v>1507.6456928362386</v>
      </c>
      <c r="M98" s="370"/>
      <c r="N98" s="372" t="s">
        <v>271</v>
      </c>
      <c r="O98" s="400"/>
      <c r="P98" s="370"/>
      <c r="Q98" s="377">
        <v>7</v>
      </c>
    </row>
  </sheetData>
  <sheetProtection/>
  <mergeCells count="4">
    <mergeCell ref="A1:P1"/>
    <mergeCell ref="A2:P2"/>
    <mergeCell ref="A52:Q52"/>
    <mergeCell ref="A53:Q53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97"/>
  <sheetViews>
    <sheetView zoomScale="25" zoomScaleNormal="25" zoomScalePageLayoutView="0" workbookViewId="0" topLeftCell="A1">
      <selection activeCell="A51" sqref="A51:Q97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2" width="9.8515625" style="0" bestFit="1" customWidth="1"/>
    <col min="13" max="13" width="9.28125" style="0" bestFit="1" customWidth="1"/>
  </cols>
  <sheetData>
    <row r="1" spans="1:16" ht="12.75">
      <c r="A1" s="568" t="s">
        <v>273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16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ht="12.75">
      <c r="A3" s="263" t="s">
        <v>223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225</v>
      </c>
      <c r="G5" s="266" t="s">
        <v>6</v>
      </c>
      <c r="H5" s="266" t="s">
        <v>226</v>
      </c>
      <c r="I5" s="266" t="s">
        <v>10</v>
      </c>
      <c r="J5" s="266" t="s">
        <v>11</v>
      </c>
      <c r="K5" s="266" t="s">
        <v>12</v>
      </c>
      <c r="L5" s="266" t="s">
        <v>14</v>
      </c>
      <c r="M5" s="266" t="s">
        <v>228</v>
      </c>
      <c r="N5" s="266" t="s">
        <v>16</v>
      </c>
      <c r="O5" s="266" t="s">
        <v>89</v>
      </c>
      <c r="P5" s="267" t="s">
        <v>17</v>
      </c>
    </row>
    <row r="6" spans="1:16" ht="12.75">
      <c r="A6" s="268" t="s">
        <v>229</v>
      </c>
      <c r="B6" s="269"/>
      <c r="C6" s="270"/>
      <c r="D6" s="270">
        <v>4300</v>
      </c>
      <c r="E6" s="270">
        <v>7000</v>
      </c>
      <c r="F6" s="270">
        <v>7700</v>
      </c>
      <c r="G6" s="270">
        <v>5000</v>
      </c>
      <c r="H6" s="270">
        <v>3000</v>
      </c>
      <c r="I6" s="270">
        <v>2300</v>
      </c>
      <c r="J6" s="270"/>
      <c r="K6" s="270">
        <v>9100</v>
      </c>
      <c r="L6" s="270">
        <v>860</v>
      </c>
      <c r="M6" s="270">
        <v>8600</v>
      </c>
      <c r="N6" s="270">
        <v>860</v>
      </c>
      <c r="O6" s="270">
        <v>10000</v>
      </c>
      <c r="P6" s="271">
        <v>10000</v>
      </c>
    </row>
    <row r="7" spans="1:16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233</v>
      </c>
      <c r="P7" s="275" t="s">
        <v>233</v>
      </c>
    </row>
    <row r="8" spans="1:16" ht="13.5" thickTop="1">
      <c r="A8" s="268" t="s">
        <v>234</v>
      </c>
      <c r="B8" s="276">
        <v>2513</v>
      </c>
      <c r="C8" s="277">
        <v>57387.035619999995</v>
      </c>
      <c r="D8" s="277">
        <v>29.38</v>
      </c>
      <c r="E8" s="277"/>
      <c r="F8" s="277"/>
      <c r="G8" s="277"/>
      <c r="H8" s="277">
        <v>18374</v>
      </c>
      <c r="I8" s="277">
        <v>6575</v>
      </c>
      <c r="J8" s="277">
        <v>3456.966</v>
      </c>
      <c r="K8" s="277">
        <v>253.215832</v>
      </c>
      <c r="L8" s="277">
        <v>39816.1</v>
      </c>
      <c r="M8" s="277">
        <v>82.8</v>
      </c>
      <c r="N8" s="277"/>
      <c r="O8" s="277">
        <v>531</v>
      </c>
      <c r="P8" s="278">
        <v>179</v>
      </c>
    </row>
    <row r="9" spans="1:16" ht="12.75">
      <c r="A9" s="268" t="s">
        <v>235</v>
      </c>
      <c r="B9" s="279">
        <v>9874</v>
      </c>
      <c r="C9" s="280">
        <v>122.9</v>
      </c>
      <c r="D9" s="280"/>
      <c r="E9" s="280">
        <v>654.327</v>
      </c>
      <c r="F9" s="280">
        <v>1775.5937049999995</v>
      </c>
      <c r="G9" s="280"/>
      <c r="H9" s="280"/>
      <c r="I9" s="280"/>
      <c r="J9" s="280">
        <v>28263.584215</v>
      </c>
      <c r="K9" s="280">
        <v>9885</v>
      </c>
      <c r="L9" s="280"/>
      <c r="M9" s="280"/>
      <c r="N9" s="280">
        <v>2492.3</v>
      </c>
      <c r="O9" s="280"/>
      <c r="P9" s="281"/>
    </row>
    <row r="10" spans="1:16" ht="12.75">
      <c r="A10" s="268" t="s">
        <v>236</v>
      </c>
      <c r="B10" s="279" t="s">
        <v>237</v>
      </c>
      <c r="C10" s="280" t="s">
        <v>237</v>
      </c>
      <c r="D10" s="280"/>
      <c r="E10" s="280"/>
      <c r="F10" s="280"/>
      <c r="G10" s="280"/>
      <c r="H10" s="280"/>
      <c r="I10" s="280"/>
      <c r="J10" s="280">
        <v>1629.439</v>
      </c>
      <c r="K10" s="280"/>
      <c r="L10" s="280"/>
      <c r="M10" s="280"/>
      <c r="N10" s="280">
        <v>271</v>
      </c>
      <c r="O10" s="280"/>
      <c r="P10" s="281"/>
    </row>
    <row r="11" spans="1:16" ht="12.75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/>
      <c r="J11" s="280">
        <v>601.297</v>
      </c>
      <c r="K11" s="280"/>
      <c r="L11" s="280"/>
      <c r="M11" s="280"/>
      <c r="N11" s="280"/>
      <c r="O11" s="280"/>
      <c r="P11" s="281"/>
    </row>
    <row r="12" spans="1:16" ht="12.75">
      <c r="A12" s="268" t="s">
        <v>239</v>
      </c>
      <c r="B12" s="279">
        <v>150</v>
      </c>
      <c r="C12" s="280">
        <v>1964.1147110000002</v>
      </c>
      <c r="D12" s="280">
        <v>0</v>
      </c>
      <c r="E12" s="280">
        <v>-33.05699999999999</v>
      </c>
      <c r="F12" s="280">
        <v>122.843</v>
      </c>
      <c r="G12" s="280">
        <v>0</v>
      </c>
      <c r="H12" s="280"/>
      <c r="I12" s="280"/>
      <c r="J12" s="280">
        <v>-142.232</v>
      </c>
      <c r="K12" s="280">
        <v>-66.66732</v>
      </c>
      <c r="L12" s="280"/>
      <c r="M12" s="280"/>
      <c r="N12" s="280"/>
      <c r="O12" s="280"/>
      <c r="P12" s="281"/>
    </row>
    <row r="13" spans="1:16" ht="12.75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/>
      <c r="J13" s="280">
        <v>-186.218</v>
      </c>
      <c r="K13" s="280"/>
      <c r="L13" s="280"/>
      <c r="M13" s="280"/>
      <c r="N13" s="280"/>
      <c r="O13" s="280"/>
      <c r="P13" s="281"/>
    </row>
    <row r="14" spans="1:16" ht="12.75">
      <c r="A14" s="282" t="s">
        <v>41</v>
      </c>
      <c r="B14" s="283">
        <v>12537</v>
      </c>
      <c r="C14" s="284">
        <v>59474.050331</v>
      </c>
      <c r="D14" s="284">
        <v>29.38</v>
      </c>
      <c r="E14" s="284">
        <v>621.27</v>
      </c>
      <c r="F14" s="284">
        <v>1898.4367049999996</v>
      </c>
      <c r="G14" s="284">
        <v>0</v>
      </c>
      <c r="H14" s="284">
        <v>18374</v>
      </c>
      <c r="I14" s="284">
        <v>6575</v>
      </c>
      <c r="J14" s="284">
        <v>29161.364215</v>
      </c>
      <c r="K14" s="284">
        <v>10071.548512</v>
      </c>
      <c r="L14" s="284">
        <v>39816.1</v>
      </c>
      <c r="M14" s="284">
        <v>82.8</v>
      </c>
      <c r="N14" s="284">
        <v>2221.3</v>
      </c>
      <c r="O14" s="284">
        <v>531</v>
      </c>
      <c r="P14" s="285">
        <v>179</v>
      </c>
    </row>
    <row r="15" spans="1:16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14.137</v>
      </c>
      <c r="K15" s="280"/>
      <c r="L15" s="280"/>
      <c r="M15" s="280"/>
      <c r="N15" s="280"/>
      <c r="O15" s="280"/>
      <c r="P15" s="281"/>
    </row>
    <row r="16" spans="1:16" ht="14.25" thickBot="1" thickTop="1">
      <c r="A16" s="287" t="s">
        <v>43</v>
      </c>
      <c r="B16" s="288">
        <v>12537</v>
      </c>
      <c r="C16" s="289">
        <v>59474.050331</v>
      </c>
      <c r="D16" s="289">
        <v>29.38</v>
      </c>
      <c r="E16" s="289">
        <v>621.27</v>
      </c>
      <c r="F16" s="289">
        <v>1898.4367049999996</v>
      </c>
      <c r="G16" s="289">
        <v>0</v>
      </c>
      <c r="H16" s="289">
        <v>18374</v>
      </c>
      <c r="I16" s="289">
        <v>6575</v>
      </c>
      <c r="J16" s="289">
        <v>29175.501215</v>
      </c>
      <c r="K16" s="289">
        <v>10071.548512</v>
      </c>
      <c r="L16" s="289">
        <v>39816.1</v>
      </c>
      <c r="M16" s="289">
        <v>82.8</v>
      </c>
      <c r="N16" s="289">
        <v>2221.3</v>
      </c>
      <c r="O16" s="289">
        <v>531</v>
      </c>
      <c r="P16" s="290">
        <v>179</v>
      </c>
    </row>
    <row r="17" spans="1:16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</row>
    <row r="18" spans="1:16" ht="13.5" thickTop="1">
      <c r="A18" s="293" t="s">
        <v>44</v>
      </c>
      <c r="B18" s="294">
        <v>-6265</v>
      </c>
      <c r="C18" s="295">
        <v>-45852.22299999999</v>
      </c>
      <c r="D18" s="295">
        <v>-1.585</v>
      </c>
      <c r="E18" s="295">
        <v>3217.402</v>
      </c>
      <c r="F18" s="295" t="s">
        <v>237</v>
      </c>
      <c r="G18" s="295">
        <v>2</v>
      </c>
      <c r="H18" s="295" t="s">
        <v>237</v>
      </c>
      <c r="I18" s="295" t="s">
        <v>237</v>
      </c>
      <c r="J18" s="295">
        <v>-4610.634214999999</v>
      </c>
      <c r="K18" s="295">
        <v>-4569.253</v>
      </c>
      <c r="L18" s="295">
        <v>-39816.1</v>
      </c>
      <c r="M18" s="295">
        <v>-82.8</v>
      </c>
      <c r="N18" s="295">
        <v>77687.6</v>
      </c>
      <c r="O18" s="295" t="s">
        <v>237</v>
      </c>
      <c r="P18" s="296" t="s">
        <v>237</v>
      </c>
    </row>
    <row r="19" spans="1:16" ht="12.75">
      <c r="A19" s="286" t="s">
        <v>241</v>
      </c>
      <c r="B19" s="279">
        <v>-1828</v>
      </c>
      <c r="C19" s="280">
        <v>-45694.37899999999</v>
      </c>
      <c r="D19" s="280"/>
      <c r="E19" s="280"/>
      <c r="F19" s="280"/>
      <c r="G19" s="280"/>
      <c r="H19" s="280"/>
      <c r="I19" s="280"/>
      <c r="J19" s="280">
        <v>-2119.281</v>
      </c>
      <c r="K19" s="280">
        <v>-4569.253</v>
      </c>
      <c r="L19" s="280">
        <v>-39816.1</v>
      </c>
      <c r="M19" s="280">
        <v>-82.8</v>
      </c>
      <c r="N19" s="280">
        <v>103295.8</v>
      </c>
      <c r="O19" s="280"/>
      <c r="P19" s="281"/>
    </row>
    <row r="20" spans="1:16" ht="12.75">
      <c r="A20" s="286" t="s">
        <v>242</v>
      </c>
      <c r="B20" s="279">
        <v>-4367</v>
      </c>
      <c r="C20" s="280" t="s">
        <v>237</v>
      </c>
      <c r="D20" s="280"/>
      <c r="E20" s="280">
        <v>3217.402</v>
      </c>
      <c r="F20" s="280"/>
      <c r="G20" s="280"/>
      <c r="H20" s="280"/>
      <c r="I20" s="280"/>
      <c r="J20" s="280" t="s">
        <v>237</v>
      </c>
      <c r="K20" s="280"/>
      <c r="L20" s="280"/>
      <c r="M20" s="280"/>
      <c r="N20" s="280"/>
      <c r="O20" s="280"/>
      <c r="P20" s="281"/>
    </row>
    <row r="21" spans="1:16" ht="12.75">
      <c r="A21" s="286" t="s">
        <v>6</v>
      </c>
      <c r="B21" s="279" t="s">
        <v>237</v>
      </c>
      <c r="C21" s="280">
        <v>-2</v>
      </c>
      <c r="D21" s="280"/>
      <c r="E21" s="280"/>
      <c r="F21" s="280"/>
      <c r="G21" s="280">
        <v>2</v>
      </c>
      <c r="H21" s="280"/>
      <c r="I21" s="280"/>
      <c r="J21" s="280">
        <v>-0.097</v>
      </c>
      <c r="K21" s="280"/>
      <c r="L21" s="280"/>
      <c r="M21" s="280"/>
      <c r="N21" s="280"/>
      <c r="O21" s="280"/>
      <c r="P21" s="281"/>
    </row>
    <row r="22" spans="1:16" ht="12.75">
      <c r="A22" s="286" t="s">
        <v>243</v>
      </c>
      <c r="B22" s="279" t="s">
        <v>237</v>
      </c>
      <c r="C22" s="280" t="s">
        <v>244</v>
      </c>
      <c r="D22" s="280"/>
      <c r="E22" s="280"/>
      <c r="F22" s="280"/>
      <c r="G22" s="280"/>
      <c r="H22" s="280"/>
      <c r="I22" s="280"/>
      <c r="J22" s="280">
        <v>-1571.555</v>
      </c>
      <c r="K22" s="280"/>
      <c r="L22" s="280"/>
      <c r="M22" s="280"/>
      <c r="N22" s="280">
        <v>-1976</v>
      </c>
      <c r="O22" s="280"/>
      <c r="P22" s="281"/>
    </row>
    <row r="23" spans="1:16" ht="13.5" thickBot="1">
      <c r="A23" s="286" t="s">
        <v>50</v>
      </c>
      <c r="B23" s="279">
        <v>-70</v>
      </c>
      <c r="C23" s="280">
        <v>-155.844</v>
      </c>
      <c r="D23" s="280">
        <v>-1.585</v>
      </c>
      <c r="E23" s="280">
        <v>0</v>
      </c>
      <c r="F23" s="280"/>
      <c r="G23" s="280"/>
      <c r="H23" s="280"/>
      <c r="I23" s="280"/>
      <c r="J23" s="280">
        <v>-919.7012149999989</v>
      </c>
      <c r="K23" s="280">
        <v>0</v>
      </c>
      <c r="L23" s="280"/>
      <c r="M23" s="280"/>
      <c r="N23" s="280">
        <v>-23632.2</v>
      </c>
      <c r="O23" s="280"/>
      <c r="P23" s="281"/>
    </row>
    <row r="24" spans="1:16" ht="14.25" thickBot="1" thickTop="1">
      <c r="A24" s="287" t="s">
        <v>245</v>
      </c>
      <c r="B24" s="288">
        <v>6272</v>
      </c>
      <c r="C24" s="289">
        <v>13621.827331000008</v>
      </c>
      <c r="D24" s="289">
        <v>27.795</v>
      </c>
      <c r="E24" s="289">
        <v>3838.672</v>
      </c>
      <c r="F24" s="289">
        <v>1898.4367049999996</v>
      </c>
      <c r="G24" s="289">
        <v>2</v>
      </c>
      <c r="H24" s="289">
        <v>18374</v>
      </c>
      <c r="I24" s="289">
        <v>6575</v>
      </c>
      <c r="J24" s="289">
        <v>24564.867000000002</v>
      </c>
      <c r="K24" s="289">
        <v>5502.295512</v>
      </c>
      <c r="L24" s="289" t="s">
        <v>237</v>
      </c>
      <c r="M24" s="289" t="s">
        <v>237</v>
      </c>
      <c r="N24" s="289">
        <v>79908.9</v>
      </c>
      <c r="O24" s="289">
        <v>531</v>
      </c>
      <c r="P24" s="297">
        <v>179</v>
      </c>
    </row>
    <row r="25" spans="1:16" ht="14.25" thickBot="1" thickTop="1">
      <c r="A25" s="298"/>
      <c r="B25" s="292"/>
      <c r="C25" s="292"/>
      <c r="D25" s="292" t="s">
        <v>237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ht="14.25" thickBot="1" thickTop="1">
      <c r="A26" s="287" t="s">
        <v>52</v>
      </c>
      <c r="B26" s="288">
        <v>6272</v>
      </c>
      <c r="C26" s="288">
        <v>13621.91462</v>
      </c>
      <c r="D26" s="289">
        <v>27.795</v>
      </c>
      <c r="E26" s="289">
        <v>3838.6719999999996</v>
      </c>
      <c r="F26" s="289">
        <v>1898.4367049999996</v>
      </c>
      <c r="G26" s="289">
        <v>2</v>
      </c>
      <c r="H26" s="289">
        <v>18374</v>
      </c>
      <c r="I26" s="289">
        <v>6575</v>
      </c>
      <c r="J26" s="289">
        <v>24564.867000000002</v>
      </c>
      <c r="K26" s="289">
        <v>5502.295512000001</v>
      </c>
      <c r="L26" s="289" t="s">
        <v>237</v>
      </c>
      <c r="M26" s="289" t="s">
        <v>237</v>
      </c>
      <c r="N26" s="289">
        <v>79908.9</v>
      </c>
      <c r="O26" s="289">
        <v>531</v>
      </c>
      <c r="P26" s="290">
        <v>179</v>
      </c>
    </row>
    <row r="27" spans="1:16" ht="13.5" thickTop="1">
      <c r="A27" s="299" t="s">
        <v>53</v>
      </c>
      <c r="B27" s="301">
        <v>4948</v>
      </c>
      <c r="C27" s="301">
        <v>6884.8694860000005</v>
      </c>
      <c r="D27" s="301">
        <v>0</v>
      </c>
      <c r="E27" s="301">
        <v>3681.2529999999997</v>
      </c>
      <c r="F27" s="301">
        <v>1898.4367049999996</v>
      </c>
      <c r="G27" s="301">
        <v>0</v>
      </c>
      <c r="H27" s="301" t="s">
        <v>237</v>
      </c>
      <c r="I27" s="301" t="s">
        <v>237</v>
      </c>
      <c r="J27" s="301">
        <v>6011.3240000000005</v>
      </c>
      <c r="K27" s="301">
        <v>3039.748713</v>
      </c>
      <c r="L27" s="301" t="s">
        <v>237</v>
      </c>
      <c r="M27" s="301" t="s">
        <v>237</v>
      </c>
      <c r="N27" s="301">
        <v>41515.3</v>
      </c>
      <c r="O27" s="301">
        <v>0</v>
      </c>
      <c r="P27" s="379">
        <v>58</v>
      </c>
    </row>
    <row r="28" spans="1:16" ht="12.75">
      <c r="A28" s="286" t="s">
        <v>246</v>
      </c>
      <c r="B28" s="279" t="s">
        <v>237</v>
      </c>
      <c r="C28" s="280" t="s">
        <v>237</v>
      </c>
      <c r="D28" s="280"/>
      <c r="E28" s="280">
        <v>3263.618</v>
      </c>
      <c r="F28" s="280"/>
      <c r="G28" s="280"/>
      <c r="H28" s="280"/>
      <c r="I28" s="280"/>
      <c r="J28" s="280">
        <v>624.8363</v>
      </c>
      <c r="K28" s="280">
        <v>5.505358</v>
      </c>
      <c r="L28" s="280"/>
      <c r="M28" s="280"/>
      <c r="N28" s="280">
        <v>8662.7</v>
      </c>
      <c r="O28" s="280"/>
      <c r="P28" s="281"/>
    </row>
    <row r="29" spans="1:16" ht="12.75">
      <c r="A29" s="286" t="s">
        <v>55</v>
      </c>
      <c r="B29" s="279">
        <v>48</v>
      </c>
      <c r="C29" s="280">
        <v>45</v>
      </c>
      <c r="D29" s="280"/>
      <c r="E29" s="280">
        <v>0</v>
      </c>
      <c r="F29" s="280"/>
      <c r="G29" s="280"/>
      <c r="H29" s="280"/>
      <c r="I29" s="280"/>
      <c r="J29" s="280">
        <v>778.345</v>
      </c>
      <c r="K29" s="280">
        <v>272</v>
      </c>
      <c r="L29" s="280"/>
      <c r="M29" s="280"/>
      <c r="N29" s="280">
        <v>6188</v>
      </c>
      <c r="O29" s="280"/>
      <c r="P29" s="281"/>
    </row>
    <row r="30" spans="1:16" ht="12.75">
      <c r="A30" s="286" t="s">
        <v>56</v>
      </c>
      <c r="B30" s="279" t="s">
        <v>237</v>
      </c>
      <c r="C30" s="280" t="s">
        <v>237</v>
      </c>
      <c r="D30" s="280"/>
      <c r="E30" s="280"/>
      <c r="F30" s="280"/>
      <c r="G30" s="280"/>
      <c r="H30" s="280"/>
      <c r="I30" s="280"/>
      <c r="J30" s="280">
        <v>1458.879</v>
      </c>
      <c r="K30" s="280"/>
      <c r="L30" s="280"/>
      <c r="M30" s="280"/>
      <c r="N30" s="280"/>
      <c r="O30" s="280"/>
      <c r="P30" s="281"/>
    </row>
    <row r="31" spans="1:16" ht="12.75">
      <c r="A31" s="286" t="s">
        <v>57</v>
      </c>
      <c r="B31" s="279" t="s">
        <v>237</v>
      </c>
      <c r="C31" s="280">
        <v>56.968</v>
      </c>
      <c r="D31" s="280"/>
      <c r="E31" s="280"/>
      <c r="F31" s="280"/>
      <c r="G31" s="280"/>
      <c r="H31" s="280"/>
      <c r="I31" s="280"/>
      <c r="J31" s="280">
        <v>84.786</v>
      </c>
      <c r="K31" s="280">
        <v>761</v>
      </c>
      <c r="L31" s="280"/>
      <c r="M31" s="280"/>
      <c r="N31" s="280">
        <v>830.369172</v>
      </c>
      <c r="O31" s="280"/>
      <c r="P31" s="281"/>
    </row>
    <row r="32" spans="1:16" ht="12.75">
      <c r="A32" s="286" t="s">
        <v>58</v>
      </c>
      <c r="B32" s="279">
        <v>1588</v>
      </c>
      <c r="C32" s="280">
        <v>1363.318</v>
      </c>
      <c r="D32" s="280"/>
      <c r="E32" s="280">
        <v>0</v>
      </c>
      <c r="F32" s="280">
        <v>854.335</v>
      </c>
      <c r="G32" s="280"/>
      <c r="H32" s="280"/>
      <c r="I32" s="280"/>
      <c r="J32" s="280">
        <v>60.754599999999996</v>
      </c>
      <c r="K32" s="280">
        <v>59.315029</v>
      </c>
      <c r="L32" s="280"/>
      <c r="M32" s="280"/>
      <c r="N32" s="280">
        <v>4549.617467</v>
      </c>
      <c r="O32" s="280"/>
      <c r="P32" s="281"/>
    </row>
    <row r="33" spans="1:16" ht="12.75">
      <c r="A33" s="286" t="s">
        <v>59</v>
      </c>
      <c r="B33" s="279">
        <v>56</v>
      </c>
      <c r="C33" s="280">
        <v>1013.972</v>
      </c>
      <c r="D33" s="280"/>
      <c r="E33" s="280">
        <v>15</v>
      </c>
      <c r="F33" s="280"/>
      <c r="G33" s="280"/>
      <c r="H33" s="280"/>
      <c r="I33" s="280"/>
      <c r="J33" s="280">
        <v>116.606</v>
      </c>
      <c r="K33" s="280">
        <v>87</v>
      </c>
      <c r="L33" s="280"/>
      <c r="M33" s="280"/>
      <c r="N33" s="280"/>
      <c r="O33" s="280"/>
      <c r="P33" s="281"/>
    </row>
    <row r="34" spans="1:16" ht="12.75">
      <c r="A34" s="286" t="s">
        <v>60</v>
      </c>
      <c r="B34" s="279">
        <v>65</v>
      </c>
      <c r="C34" s="280">
        <v>44</v>
      </c>
      <c r="D34" s="280"/>
      <c r="E34" s="280">
        <v>11</v>
      </c>
      <c r="F34" s="280"/>
      <c r="G34" s="280"/>
      <c r="H34" s="280"/>
      <c r="I34" s="280"/>
      <c r="J34" s="280">
        <v>264.3</v>
      </c>
      <c r="K34" s="280">
        <v>74</v>
      </c>
      <c r="L34" s="280"/>
      <c r="M34" s="280"/>
      <c r="N34" s="280"/>
      <c r="O34" s="280"/>
      <c r="P34" s="281"/>
    </row>
    <row r="35" spans="1:16" ht="12.75">
      <c r="A35" s="286" t="s">
        <v>61</v>
      </c>
      <c r="B35" s="279">
        <v>3191</v>
      </c>
      <c r="C35" s="280">
        <v>4361.611486000001</v>
      </c>
      <c r="D35" s="280">
        <v>0</v>
      </c>
      <c r="E35" s="280">
        <v>391.635</v>
      </c>
      <c r="F35" s="280">
        <v>1044.1017049999996</v>
      </c>
      <c r="G35" s="280"/>
      <c r="H35" s="280"/>
      <c r="I35" s="280"/>
      <c r="J35" s="280">
        <v>2622.8171</v>
      </c>
      <c r="K35" s="280">
        <v>1780.928326</v>
      </c>
      <c r="L35" s="280"/>
      <c r="M35" s="280"/>
      <c r="N35" s="280">
        <v>21284.613361000007</v>
      </c>
      <c r="O35" s="280" t="s">
        <v>237</v>
      </c>
      <c r="P35" s="281">
        <v>58</v>
      </c>
    </row>
    <row r="36" spans="1:16" ht="12.75">
      <c r="A36" s="282" t="s">
        <v>62</v>
      </c>
      <c r="B36" s="303">
        <v>7</v>
      </c>
      <c r="C36" s="304">
        <v>0</v>
      </c>
      <c r="D36" s="304">
        <v>0</v>
      </c>
      <c r="E36" s="304">
        <v>0</v>
      </c>
      <c r="F36" s="304">
        <v>0</v>
      </c>
      <c r="G36" s="304" t="s">
        <v>237</v>
      </c>
      <c r="H36" s="304" t="s">
        <v>237</v>
      </c>
      <c r="I36" s="304" t="s">
        <v>237</v>
      </c>
      <c r="J36" s="304">
        <v>10692.841</v>
      </c>
      <c r="K36" s="304">
        <v>3.5</v>
      </c>
      <c r="L36" s="304" t="s">
        <v>237</v>
      </c>
      <c r="M36" s="304" t="s">
        <v>237</v>
      </c>
      <c r="N36" s="304">
        <v>604.1</v>
      </c>
      <c r="O36" s="304" t="s">
        <v>237</v>
      </c>
      <c r="P36" s="305" t="s">
        <v>237</v>
      </c>
    </row>
    <row r="37" spans="1:16" ht="12.75">
      <c r="A37" s="286" t="s">
        <v>247</v>
      </c>
      <c r="B37" s="279">
        <v>7</v>
      </c>
      <c r="C37" s="280" t="s">
        <v>237</v>
      </c>
      <c r="D37" s="280"/>
      <c r="E37" s="280"/>
      <c r="F37" s="280"/>
      <c r="G37" s="280"/>
      <c r="H37" s="280"/>
      <c r="I37" s="280"/>
      <c r="J37" s="280">
        <v>223</v>
      </c>
      <c r="K37" s="280" t="s">
        <v>237</v>
      </c>
      <c r="L37" s="280"/>
      <c r="M37" s="280"/>
      <c r="N37" s="280">
        <v>604.1</v>
      </c>
      <c r="O37" s="280"/>
      <c r="P37" s="281"/>
    </row>
    <row r="38" spans="1:16" ht="12.75">
      <c r="A38" s="286" t="s">
        <v>248</v>
      </c>
      <c r="B38" s="279" t="s">
        <v>237</v>
      </c>
      <c r="C38" s="280" t="s">
        <v>237</v>
      </c>
      <c r="D38" s="280"/>
      <c r="E38" s="280"/>
      <c r="F38" s="280"/>
      <c r="G38" s="280"/>
      <c r="H38" s="280"/>
      <c r="I38" s="280"/>
      <c r="J38" s="280">
        <v>218.69</v>
      </c>
      <c r="K38" s="280"/>
      <c r="L38" s="280"/>
      <c r="M38" s="280"/>
      <c r="N38" s="280"/>
      <c r="O38" s="280"/>
      <c r="P38" s="281"/>
    </row>
    <row r="39" spans="1:16" ht="12.75">
      <c r="A39" s="286" t="s">
        <v>249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1009.831</v>
      </c>
      <c r="K39" s="280"/>
      <c r="L39" s="280"/>
      <c r="M39" s="280"/>
      <c r="N39" s="280"/>
      <c r="O39" s="280"/>
      <c r="P39" s="281"/>
    </row>
    <row r="40" spans="1:16" ht="12.75">
      <c r="A40" s="286" t="s">
        <v>250</v>
      </c>
      <c r="B40" s="279" t="s">
        <v>237</v>
      </c>
      <c r="C40" s="280" t="s">
        <v>237</v>
      </c>
      <c r="D40" s="280"/>
      <c r="E40" s="280"/>
      <c r="F40" s="280"/>
      <c r="G40" s="280"/>
      <c r="H40" s="280"/>
      <c r="I40" s="280"/>
      <c r="J40" s="280">
        <v>9241.32</v>
      </c>
      <c r="K40" s="280">
        <v>3.5</v>
      </c>
      <c r="L40" s="280"/>
      <c r="M40" s="280"/>
      <c r="N40" s="280"/>
      <c r="O40" s="280"/>
      <c r="P40" s="281"/>
    </row>
    <row r="41" spans="1:16" ht="12.75">
      <c r="A41" s="306" t="s">
        <v>63</v>
      </c>
      <c r="B41" s="307">
        <v>1317</v>
      </c>
      <c r="C41" s="308">
        <v>6737.045133999999</v>
      </c>
      <c r="D41" s="308">
        <v>27.795</v>
      </c>
      <c r="E41" s="308">
        <v>157.41899999999998</v>
      </c>
      <c r="F41" s="308">
        <v>0</v>
      </c>
      <c r="G41" s="308">
        <v>2</v>
      </c>
      <c r="H41" s="308">
        <v>18374</v>
      </c>
      <c r="I41" s="308">
        <v>6575</v>
      </c>
      <c r="J41" s="308">
        <v>5997.862</v>
      </c>
      <c r="K41" s="308">
        <v>2459.046799</v>
      </c>
      <c r="L41" s="308"/>
      <c r="M41" s="308"/>
      <c r="N41" s="308">
        <v>37789.5</v>
      </c>
      <c r="O41" s="308">
        <v>531</v>
      </c>
      <c r="P41" s="380">
        <v>121</v>
      </c>
    </row>
    <row r="42" spans="1:16" ht="12.75">
      <c r="A42" s="381" t="s">
        <v>64</v>
      </c>
      <c r="B42" s="283">
        <v>1317</v>
      </c>
      <c r="C42" s="284">
        <v>6737.045133999999</v>
      </c>
      <c r="D42" s="284">
        <v>27.795</v>
      </c>
      <c r="E42" s="284">
        <v>157.41899999999998</v>
      </c>
      <c r="F42" s="284">
        <v>0</v>
      </c>
      <c r="G42" s="284">
        <v>2</v>
      </c>
      <c r="H42" s="284">
        <v>18374</v>
      </c>
      <c r="I42" s="284">
        <v>6575</v>
      </c>
      <c r="J42" s="284">
        <v>3437.477</v>
      </c>
      <c r="K42" s="284">
        <v>2459.046799</v>
      </c>
      <c r="L42" s="284"/>
      <c r="M42" s="284"/>
      <c r="N42" s="284">
        <v>35777.4</v>
      </c>
      <c r="O42" s="284">
        <v>531</v>
      </c>
      <c r="P42" s="285">
        <v>121</v>
      </c>
    </row>
    <row r="43" spans="1:16" ht="12.75">
      <c r="A43" s="381" t="s">
        <v>65</v>
      </c>
      <c r="B43" s="283" t="s">
        <v>237</v>
      </c>
      <c r="C43" s="280" t="s">
        <v>237</v>
      </c>
      <c r="D43" s="284"/>
      <c r="E43" s="284">
        <v>0</v>
      </c>
      <c r="F43" s="284">
        <v>0</v>
      </c>
      <c r="G43" s="284"/>
      <c r="H43" s="284"/>
      <c r="I43" s="284"/>
      <c r="J43" s="284">
        <v>2560.385</v>
      </c>
      <c r="K43" s="284"/>
      <c r="L43" s="284"/>
      <c r="M43" s="284"/>
      <c r="N43" s="284">
        <v>2012.1</v>
      </c>
      <c r="O43" s="284"/>
      <c r="P43" s="285"/>
    </row>
    <row r="44" spans="1:16" ht="13.5" thickBot="1">
      <c r="A44" s="282" t="s">
        <v>66</v>
      </c>
      <c r="B44" s="303"/>
      <c r="C44" s="304"/>
      <c r="D44" s="304"/>
      <c r="E44" s="304"/>
      <c r="F44" s="304"/>
      <c r="G44" s="304"/>
      <c r="H44" s="304"/>
      <c r="I44" s="304"/>
      <c r="J44" s="277">
        <v>1862.84</v>
      </c>
      <c r="K44" s="304"/>
      <c r="L44" s="304"/>
      <c r="M44" s="304"/>
      <c r="N44" s="304"/>
      <c r="O44" s="304"/>
      <c r="P44" s="305"/>
    </row>
    <row r="45" spans="1:16" ht="13.5" thickTop="1">
      <c r="A45" s="310" t="s">
        <v>251</v>
      </c>
      <c r="B45" s="311">
        <v>3272.8</v>
      </c>
      <c r="C45" s="312">
        <v>30587.2</v>
      </c>
      <c r="D45" s="312"/>
      <c r="E45" s="312"/>
      <c r="F45" s="312"/>
      <c r="G45" s="312"/>
      <c r="H45" s="312">
        <v>294</v>
      </c>
      <c r="I45" s="312" t="s">
        <v>237</v>
      </c>
      <c r="J45" s="312">
        <v>7157.3</v>
      </c>
      <c r="K45" s="312">
        <v>22085.6</v>
      </c>
      <c r="L45" s="312">
        <v>39816.1</v>
      </c>
      <c r="M45" s="312">
        <v>82.8</v>
      </c>
      <c r="N45" s="312">
        <v>103295.8</v>
      </c>
      <c r="O45" s="313"/>
      <c r="P45" s="314" t="s">
        <v>237</v>
      </c>
    </row>
    <row r="46" spans="1:16" ht="13.5" thickBot="1">
      <c r="A46" s="272" t="s">
        <v>252</v>
      </c>
      <c r="B46" s="315">
        <v>335</v>
      </c>
      <c r="C46" s="316">
        <v>6047.9</v>
      </c>
      <c r="D46" s="316"/>
      <c r="E46" s="316"/>
      <c r="F46" s="316"/>
      <c r="G46" s="316"/>
      <c r="H46" s="316">
        <v>13.8</v>
      </c>
      <c r="I46" s="316">
        <v>475.3</v>
      </c>
      <c r="J46" s="316">
        <v>1409.4</v>
      </c>
      <c r="K46" s="316">
        <v>3490.4</v>
      </c>
      <c r="L46" s="316">
        <v>10102.6</v>
      </c>
      <c r="M46" s="316">
        <v>17.5</v>
      </c>
      <c r="N46" s="316">
        <v>21891.9</v>
      </c>
      <c r="O46" s="317"/>
      <c r="P46" s="318" t="s">
        <v>237</v>
      </c>
    </row>
    <row r="47" ht="13.5" thickTop="1"/>
    <row r="51" spans="1:17" ht="12.75">
      <c r="A51" s="568" t="s">
        <v>273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</row>
    <row r="52" spans="1:17" ht="12.75">
      <c r="A52" s="569" t="s">
        <v>69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</row>
    <row r="53" spans="1:17" ht="12.75">
      <c r="A53" s="263" t="s">
        <v>223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3.5" thickBot="1">
      <c r="A54" s="263" t="s">
        <v>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3.5" thickTop="1">
      <c r="A55" s="321"/>
      <c r="B55" s="322"/>
      <c r="C55" s="322"/>
      <c r="D55" s="322"/>
      <c r="E55" s="322" t="s">
        <v>70</v>
      </c>
      <c r="F55" s="322"/>
      <c r="G55" s="322"/>
      <c r="H55" s="322" t="s">
        <v>253</v>
      </c>
      <c r="I55" s="322" t="s">
        <v>254</v>
      </c>
      <c r="J55" s="322" t="s">
        <v>237</v>
      </c>
      <c r="K55" s="322"/>
      <c r="L55" s="322"/>
      <c r="M55" s="322" t="s">
        <v>255</v>
      </c>
      <c r="N55" s="322"/>
      <c r="O55" s="322" t="s">
        <v>255</v>
      </c>
      <c r="P55" s="322"/>
      <c r="Q55" s="323"/>
    </row>
    <row r="56" spans="1:17" ht="13.5" thickBot="1">
      <c r="A56" s="324"/>
      <c r="B56" s="325" t="s">
        <v>224</v>
      </c>
      <c r="C56" s="325" t="s">
        <v>87</v>
      </c>
      <c r="D56" s="325" t="s">
        <v>8</v>
      </c>
      <c r="E56" s="325" t="s">
        <v>72</v>
      </c>
      <c r="F56" s="325" t="s">
        <v>256</v>
      </c>
      <c r="G56" s="325" t="s">
        <v>226</v>
      </c>
      <c r="H56" s="325" t="s">
        <v>257</v>
      </c>
      <c r="I56" s="325" t="s">
        <v>258</v>
      </c>
      <c r="J56" s="325" t="s">
        <v>11</v>
      </c>
      <c r="K56" s="325" t="s">
        <v>88</v>
      </c>
      <c r="L56" s="325" t="s">
        <v>14</v>
      </c>
      <c r="M56" s="325" t="s">
        <v>259</v>
      </c>
      <c r="N56" s="325" t="s">
        <v>16</v>
      </c>
      <c r="O56" s="325" t="s">
        <v>260</v>
      </c>
      <c r="P56" s="325" t="s">
        <v>17</v>
      </c>
      <c r="Q56" s="326" t="s">
        <v>71</v>
      </c>
    </row>
    <row r="57" spans="1:17" ht="13.5" thickTop="1">
      <c r="A57" s="327" t="s">
        <v>234</v>
      </c>
      <c r="B57" s="328">
        <v>1347.1</v>
      </c>
      <c r="C57" s="328">
        <v>11758.732355999999</v>
      </c>
      <c r="D57" s="328">
        <v>12.6334</v>
      </c>
      <c r="E57" s="328"/>
      <c r="F57" s="328"/>
      <c r="G57" s="328">
        <v>5512.2</v>
      </c>
      <c r="H57" s="328">
        <v>1512.25</v>
      </c>
      <c r="I57" s="328">
        <v>20142.915756</v>
      </c>
      <c r="J57" s="328">
        <v>3629.8143</v>
      </c>
      <c r="K57" s="328">
        <v>230.42640712000002</v>
      </c>
      <c r="L57" s="328">
        <v>3424.1846</v>
      </c>
      <c r="M57" s="328">
        <v>71.208</v>
      </c>
      <c r="N57" s="328"/>
      <c r="O57" s="328">
        <v>531</v>
      </c>
      <c r="P57" s="328">
        <v>179</v>
      </c>
      <c r="Q57" s="330">
        <v>28208.54906312</v>
      </c>
    </row>
    <row r="58" spans="1:17" ht="12.75">
      <c r="A58" s="327" t="s">
        <v>235</v>
      </c>
      <c r="B58" s="332">
        <v>7016.59</v>
      </c>
      <c r="C58" s="332">
        <v>36.87</v>
      </c>
      <c r="D58" s="332"/>
      <c r="E58" s="332">
        <v>458.02889999999996</v>
      </c>
      <c r="F58" s="332">
        <v>1367.2071528499996</v>
      </c>
      <c r="G58" s="332"/>
      <c r="H58" s="332"/>
      <c r="I58" s="332">
        <v>8878.69605285</v>
      </c>
      <c r="J58" s="332">
        <v>29430.417815</v>
      </c>
      <c r="K58" s="332">
        <v>8995.35</v>
      </c>
      <c r="L58" s="332"/>
      <c r="M58" s="332"/>
      <c r="N58" s="332">
        <v>214.3378</v>
      </c>
      <c r="O58" s="332"/>
      <c r="P58" s="332"/>
      <c r="Q58" s="330">
        <v>47518.80166785</v>
      </c>
    </row>
    <row r="59" spans="1:17" ht="12.75">
      <c r="A59" s="327" t="s">
        <v>236</v>
      </c>
      <c r="B59" s="332" t="s">
        <v>237</v>
      </c>
      <c r="C59" s="332" t="s">
        <v>237</v>
      </c>
      <c r="D59" s="332"/>
      <c r="E59" s="332" t="s">
        <v>237</v>
      </c>
      <c r="F59" s="332"/>
      <c r="G59" s="332"/>
      <c r="H59" s="332"/>
      <c r="I59" s="332" t="s">
        <v>237</v>
      </c>
      <c r="J59" s="332">
        <v>1607.17204</v>
      </c>
      <c r="K59" s="332"/>
      <c r="L59" s="332"/>
      <c r="M59" s="332"/>
      <c r="N59" s="332">
        <v>23.306</v>
      </c>
      <c r="O59" s="332"/>
      <c r="P59" s="332"/>
      <c r="Q59" s="330">
        <v>1630.47804</v>
      </c>
    </row>
    <row r="60" spans="1:17" ht="12.75">
      <c r="A60" s="327" t="s">
        <v>238</v>
      </c>
      <c r="B60" s="332" t="s">
        <v>237</v>
      </c>
      <c r="C60" s="332" t="s">
        <v>237</v>
      </c>
      <c r="D60" s="332"/>
      <c r="E60" s="332" t="s">
        <v>237</v>
      </c>
      <c r="F60" s="332"/>
      <c r="G60" s="332"/>
      <c r="H60" s="332"/>
      <c r="I60" s="332" t="s">
        <v>237</v>
      </c>
      <c r="J60" s="332">
        <v>620.367645</v>
      </c>
      <c r="K60" s="332"/>
      <c r="L60" s="332"/>
      <c r="M60" s="332"/>
      <c r="N60" s="332"/>
      <c r="O60" s="332"/>
      <c r="P60" s="332"/>
      <c r="Q60" s="330">
        <v>620.367645</v>
      </c>
    </row>
    <row r="61" spans="1:17" ht="12.75">
      <c r="A61" s="327" t="s">
        <v>239</v>
      </c>
      <c r="B61" s="332">
        <v>88.1</v>
      </c>
      <c r="C61" s="332">
        <v>521.0551733000001</v>
      </c>
      <c r="D61" s="332">
        <v>0</v>
      </c>
      <c r="E61" s="332">
        <v>-23.13989999999999</v>
      </c>
      <c r="F61" s="332">
        <v>94.58910999999999</v>
      </c>
      <c r="G61" s="332"/>
      <c r="H61" s="332"/>
      <c r="I61" s="332">
        <v>680.6043833000001</v>
      </c>
      <c r="J61" s="332">
        <v>-163.23834</v>
      </c>
      <c r="K61" s="332">
        <v>-60.667261200000006</v>
      </c>
      <c r="L61" s="332"/>
      <c r="M61" s="332"/>
      <c r="N61" s="332"/>
      <c r="O61" s="332"/>
      <c r="P61" s="332"/>
      <c r="Q61" s="330">
        <v>456.69878210000013</v>
      </c>
    </row>
    <row r="62" spans="1:17" ht="12.75">
      <c r="A62" s="327" t="s">
        <v>240</v>
      </c>
      <c r="B62" s="332" t="s">
        <v>237</v>
      </c>
      <c r="C62" s="332" t="s">
        <v>237</v>
      </c>
      <c r="D62" s="332"/>
      <c r="E62" s="332" t="s">
        <v>237</v>
      </c>
      <c r="F62" s="332"/>
      <c r="G62" s="332"/>
      <c r="H62" s="332"/>
      <c r="I62" s="332" t="s">
        <v>237</v>
      </c>
      <c r="J62" s="332">
        <v>-170.16206</v>
      </c>
      <c r="K62" s="332"/>
      <c r="L62" s="332"/>
      <c r="M62" s="332"/>
      <c r="N62" s="332"/>
      <c r="O62" s="332"/>
      <c r="P62" s="332"/>
      <c r="Q62" s="330">
        <v>-170.16206</v>
      </c>
    </row>
    <row r="63" spans="1:17" ht="12.75">
      <c r="A63" s="348" t="s">
        <v>41</v>
      </c>
      <c r="B63" s="335">
        <v>8451.79</v>
      </c>
      <c r="C63" s="335">
        <v>12316.657529299999</v>
      </c>
      <c r="D63" s="335">
        <v>12.6334</v>
      </c>
      <c r="E63" s="335">
        <v>434.88899999999995</v>
      </c>
      <c r="F63" s="335">
        <v>1461.7962628499995</v>
      </c>
      <c r="G63" s="335">
        <v>5512.2</v>
      </c>
      <c r="H63" s="335">
        <v>1512.25</v>
      </c>
      <c r="I63" s="335">
        <v>29702.21619215</v>
      </c>
      <c r="J63" s="335">
        <v>30499.29203</v>
      </c>
      <c r="K63" s="335">
        <v>9165.10914592</v>
      </c>
      <c r="L63" s="335">
        <v>3424.1846</v>
      </c>
      <c r="M63" s="335">
        <v>71.208</v>
      </c>
      <c r="N63" s="335">
        <v>191.03179999999998</v>
      </c>
      <c r="O63" s="335">
        <v>531</v>
      </c>
      <c r="P63" s="335">
        <v>179</v>
      </c>
      <c r="Q63" s="350">
        <v>73763.04176806999</v>
      </c>
    </row>
    <row r="64" spans="1:17" ht="13.5" thickBot="1">
      <c r="A64" s="331" t="s">
        <v>42</v>
      </c>
      <c r="B64" s="332"/>
      <c r="C64" s="332"/>
      <c r="D64" s="332"/>
      <c r="E64" s="332"/>
      <c r="F64" s="332"/>
      <c r="G64" s="332"/>
      <c r="H64" s="332"/>
      <c r="I64" s="332"/>
      <c r="J64" s="332">
        <v>15.974809999999998</v>
      </c>
      <c r="K64" s="332"/>
      <c r="L64" s="332"/>
      <c r="M64" s="332"/>
      <c r="N64" s="332"/>
      <c r="O64" s="332"/>
      <c r="P64" s="332"/>
      <c r="Q64" s="330">
        <v>15.974809999999998</v>
      </c>
    </row>
    <row r="65" spans="1:17" ht="14.25" thickBot="1" thickTop="1">
      <c r="A65" s="337" t="s">
        <v>43</v>
      </c>
      <c r="B65" s="338">
        <v>8451.79</v>
      </c>
      <c r="C65" s="338">
        <v>12316.657529299999</v>
      </c>
      <c r="D65" s="338">
        <v>12.6334</v>
      </c>
      <c r="E65" s="338">
        <v>434.88899999999995</v>
      </c>
      <c r="F65" s="338">
        <v>1461.7962628499995</v>
      </c>
      <c r="G65" s="338">
        <v>5512.2</v>
      </c>
      <c r="H65" s="338">
        <v>1512.25</v>
      </c>
      <c r="I65" s="338">
        <v>29702.21619215</v>
      </c>
      <c r="J65" s="338">
        <v>30515.26684</v>
      </c>
      <c r="K65" s="338">
        <v>9165.10914592</v>
      </c>
      <c r="L65" s="338">
        <v>3424.1846</v>
      </c>
      <c r="M65" s="338">
        <v>71.208</v>
      </c>
      <c r="N65" s="338">
        <v>191.03179999999998</v>
      </c>
      <c r="O65" s="338">
        <v>531</v>
      </c>
      <c r="P65" s="338">
        <v>179</v>
      </c>
      <c r="Q65" s="339">
        <v>73779.01657806999</v>
      </c>
    </row>
    <row r="66" spans="1:17" ht="14.25" thickBot="1" thickTop="1">
      <c r="A66" s="291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340"/>
    </row>
    <row r="67" spans="1:17" ht="13.5" thickTop="1">
      <c r="A67" s="341" t="s">
        <v>44</v>
      </c>
      <c r="B67" s="342">
        <v>-4245.7</v>
      </c>
      <c r="C67" s="342">
        <v>-8243.13179</v>
      </c>
      <c r="D67" s="342">
        <v>-0.68155</v>
      </c>
      <c r="E67" s="342">
        <v>2253.1814</v>
      </c>
      <c r="F67" s="342" t="s">
        <v>237</v>
      </c>
      <c r="G67" s="342" t="s">
        <v>261</v>
      </c>
      <c r="H67" s="342" t="s">
        <v>237</v>
      </c>
      <c r="I67" s="342">
        <v>-10236.33194</v>
      </c>
      <c r="J67" s="342">
        <v>-5126.755095000002</v>
      </c>
      <c r="K67" s="342">
        <v>-4158.02023</v>
      </c>
      <c r="L67" s="342">
        <v>-3424.1846</v>
      </c>
      <c r="M67" s="342">
        <v>-71.208</v>
      </c>
      <c r="N67" s="342">
        <v>6681.133600000002</v>
      </c>
      <c r="O67" s="342">
        <v>0</v>
      </c>
      <c r="P67" s="342">
        <v>0</v>
      </c>
      <c r="Q67" s="344">
        <v>-16335.366265</v>
      </c>
    </row>
    <row r="68" spans="1:17" ht="12.75">
      <c r="A68" s="331" t="s">
        <v>241</v>
      </c>
      <c r="B68" s="332">
        <v>-835.72</v>
      </c>
      <c r="C68" s="332">
        <v>-8195.77859</v>
      </c>
      <c r="D68" s="332"/>
      <c r="E68" s="332"/>
      <c r="F68" s="332"/>
      <c r="G68" s="332"/>
      <c r="H68" s="332"/>
      <c r="I68" s="332">
        <v>-9031.49859</v>
      </c>
      <c r="J68" s="332">
        <v>-2051.811535</v>
      </c>
      <c r="K68" s="332">
        <v>-4158.02023</v>
      </c>
      <c r="L68" s="332">
        <v>-3424.1846</v>
      </c>
      <c r="M68" s="332">
        <v>-71.208</v>
      </c>
      <c r="N68" s="332">
        <v>8883.438800000002</v>
      </c>
      <c r="O68" s="332"/>
      <c r="P68" s="332"/>
      <c r="Q68" s="330">
        <v>-9853.284154999996</v>
      </c>
    </row>
    <row r="69" spans="1:17" ht="12.75">
      <c r="A69" s="331" t="s">
        <v>242</v>
      </c>
      <c r="B69" s="332">
        <v>-3362.59</v>
      </c>
      <c r="C69" s="332" t="s">
        <v>237</v>
      </c>
      <c r="D69" s="332"/>
      <c r="E69" s="332">
        <v>2252.1814</v>
      </c>
      <c r="F69" s="332"/>
      <c r="G69" s="332"/>
      <c r="H69" s="332"/>
      <c r="I69" s="332">
        <v>-1110.4086000000002</v>
      </c>
      <c r="J69" s="332" t="s">
        <v>237</v>
      </c>
      <c r="K69" s="332" t="s">
        <v>237</v>
      </c>
      <c r="L69" s="332"/>
      <c r="M69" s="332"/>
      <c r="N69" s="332" t="s">
        <v>237</v>
      </c>
      <c r="O69" s="332"/>
      <c r="P69" s="332"/>
      <c r="Q69" s="330">
        <v>-1110.4086000000002</v>
      </c>
    </row>
    <row r="70" spans="1:17" ht="12.75">
      <c r="A70" s="331" t="s">
        <v>6</v>
      </c>
      <c r="B70" s="332" t="s">
        <v>237</v>
      </c>
      <c r="C70" s="332">
        <v>-0.6</v>
      </c>
      <c r="D70" s="332"/>
      <c r="E70" s="332">
        <v>1</v>
      </c>
      <c r="F70" s="332"/>
      <c r="G70" s="332"/>
      <c r="H70" s="332"/>
      <c r="I70" s="332">
        <v>0.4</v>
      </c>
      <c r="J70" s="332" t="s">
        <v>237</v>
      </c>
      <c r="K70" s="332" t="s">
        <v>237</v>
      </c>
      <c r="L70" s="332"/>
      <c r="M70" s="332"/>
      <c r="N70" s="332" t="s">
        <v>237</v>
      </c>
      <c r="O70" s="332"/>
      <c r="P70" s="332"/>
      <c r="Q70" s="330" t="s">
        <v>237</v>
      </c>
    </row>
    <row r="71" spans="1:17" ht="12.75">
      <c r="A71" s="331" t="s">
        <v>243</v>
      </c>
      <c r="B71" s="332" t="s">
        <v>237</v>
      </c>
      <c r="C71" s="332" t="s">
        <v>237</v>
      </c>
      <c r="D71" s="332"/>
      <c r="E71" s="332"/>
      <c r="F71" s="332"/>
      <c r="G71" s="332"/>
      <c r="H71" s="332"/>
      <c r="I71" s="332" t="s">
        <v>261</v>
      </c>
      <c r="J71" s="332">
        <v>-1631.54341</v>
      </c>
      <c r="K71" s="332" t="s">
        <v>237</v>
      </c>
      <c r="L71" s="332"/>
      <c r="M71" s="332"/>
      <c r="N71" s="332">
        <v>-169.936</v>
      </c>
      <c r="O71" s="332"/>
      <c r="P71" s="332"/>
      <c r="Q71" s="330">
        <v>-1801.47941</v>
      </c>
    </row>
    <row r="72" spans="1:17" ht="13.5" thickBot="1">
      <c r="A72" s="331" t="s">
        <v>50</v>
      </c>
      <c r="B72" s="332">
        <v>-47.39</v>
      </c>
      <c r="C72" s="332">
        <v>-46.7532</v>
      </c>
      <c r="D72" s="332">
        <v>-0.68155</v>
      </c>
      <c r="E72" s="332">
        <v>0</v>
      </c>
      <c r="F72" s="332"/>
      <c r="G72" s="332"/>
      <c r="H72" s="332"/>
      <c r="I72" s="332">
        <v>-94.82475000000001</v>
      </c>
      <c r="J72" s="332">
        <v>-1443.4001500000022</v>
      </c>
      <c r="K72" s="332">
        <v>0</v>
      </c>
      <c r="L72" s="332"/>
      <c r="M72" s="332"/>
      <c r="N72" s="332">
        <v>-2032.3692</v>
      </c>
      <c r="O72" s="332"/>
      <c r="P72" s="332"/>
      <c r="Q72" s="330">
        <v>-3570.594100000002</v>
      </c>
    </row>
    <row r="73" spans="1:17" ht="14.25" thickBot="1" thickTop="1">
      <c r="A73" s="337" t="s">
        <v>245</v>
      </c>
      <c r="B73" s="338">
        <v>4206.09</v>
      </c>
      <c r="C73" s="338">
        <v>4073.5257392999993</v>
      </c>
      <c r="D73" s="338">
        <v>11.95185</v>
      </c>
      <c r="E73" s="338">
        <v>2688.0704</v>
      </c>
      <c r="F73" s="338">
        <v>1461.7962628499995</v>
      </c>
      <c r="G73" s="338">
        <v>5512.2</v>
      </c>
      <c r="H73" s="338">
        <v>1512.25</v>
      </c>
      <c r="I73" s="338">
        <v>19465.88425215</v>
      </c>
      <c r="J73" s="338">
        <v>25388.418625</v>
      </c>
      <c r="K73" s="338">
        <v>5007.08891592</v>
      </c>
      <c r="L73" s="338">
        <v>0</v>
      </c>
      <c r="M73" s="338">
        <v>0</v>
      </c>
      <c r="N73" s="338">
        <v>6872.165400000002</v>
      </c>
      <c r="O73" s="338">
        <v>531</v>
      </c>
      <c r="P73" s="338">
        <v>179</v>
      </c>
      <c r="Q73" s="339">
        <v>57443.650313069986</v>
      </c>
    </row>
    <row r="74" spans="1:17" ht="14.25" thickBot="1" thickTop="1">
      <c r="A74" s="291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340"/>
    </row>
    <row r="75" spans="1:17" ht="14.25" thickBot="1" thickTop="1">
      <c r="A75" s="337" t="s">
        <v>52</v>
      </c>
      <c r="B75" s="338">
        <v>4206.09</v>
      </c>
      <c r="C75" s="338">
        <v>4073.543126</v>
      </c>
      <c r="D75" s="338">
        <v>11.951850000000002</v>
      </c>
      <c r="E75" s="338">
        <v>2688.0703999999996</v>
      </c>
      <c r="F75" s="338">
        <v>1461.7962628499995</v>
      </c>
      <c r="G75" s="338">
        <v>5512.2</v>
      </c>
      <c r="H75" s="338">
        <v>1512.25</v>
      </c>
      <c r="I75" s="338">
        <v>19465.901638850002</v>
      </c>
      <c r="J75" s="338">
        <v>25388.418625</v>
      </c>
      <c r="K75" s="338">
        <v>5007.08891592</v>
      </c>
      <c r="L75" s="338" t="s">
        <v>237</v>
      </c>
      <c r="M75" s="338" t="s">
        <v>237</v>
      </c>
      <c r="N75" s="338">
        <v>6872.165400000002</v>
      </c>
      <c r="O75" s="338">
        <v>531</v>
      </c>
      <c r="P75" s="338">
        <v>179</v>
      </c>
      <c r="Q75" s="339">
        <v>57443.57457977001</v>
      </c>
    </row>
    <row r="76" spans="1:17" ht="13.5" thickTop="1">
      <c r="A76" s="345" t="s">
        <v>53</v>
      </c>
      <c r="B76" s="346">
        <v>3328.89</v>
      </c>
      <c r="C76" s="346">
        <v>2065.4608458000002</v>
      </c>
      <c r="D76" s="346">
        <v>0</v>
      </c>
      <c r="E76" s="346">
        <v>2576.8770999999997</v>
      </c>
      <c r="F76" s="346">
        <v>1461.7962628499995</v>
      </c>
      <c r="G76" s="346" t="s">
        <v>237</v>
      </c>
      <c r="H76" s="346" t="s">
        <v>237</v>
      </c>
      <c r="I76" s="346">
        <v>9433.02420865</v>
      </c>
      <c r="J76" s="346">
        <v>5962.373444999999</v>
      </c>
      <c r="K76" s="346">
        <v>2766.1713288299998</v>
      </c>
      <c r="L76" s="346" t="s">
        <v>237</v>
      </c>
      <c r="M76" s="346" t="s">
        <v>237</v>
      </c>
      <c r="N76" s="346">
        <v>3570.315800000001</v>
      </c>
      <c r="O76" s="346" t="s">
        <v>237</v>
      </c>
      <c r="P76" s="346">
        <v>58</v>
      </c>
      <c r="Q76" s="347">
        <v>21789.88478248</v>
      </c>
    </row>
    <row r="77" spans="1:17" ht="12.75">
      <c r="A77" s="331" t="s">
        <v>246</v>
      </c>
      <c r="B77" s="332" t="s">
        <v>237</v>
      </c>
      <c r="C77" s="332" t="s">
        <v>237</v>
      </c>
      <c r="D77" s="332"/>
      <c r="E77" s="332">
        <v>2284.5326</v>
      </c>
      <c r="F77" s="332"/>
      <c r="G77" s="332"/>
      <c r="H77" s="332"/>
      <c r="I77" s="332">
        <v>2284.5326</v>
      </c>
      <c r="J77" s="332">
        <v>600.4010685</v>
      </c>
      <c r="K77" s="332">
        <v>5.00987578</v>
      </c>
      <c r="L77" s="332"/>
      <c r="M77" s="332"/>
      <c r="N77" s="332">
        <v>744.9922000000001</v>
      </c>
      <c r="O77" s="332"/>
      <c r="P77" s="332"/>
      <c r="Q77" s="330">
        <v>3634.93574428</v>
      </c>
    </row>
    <row r="78" spans="1:17" ht="12.75">
      <c r="A78" s="331" t="s">
        <v>55</v>
      </c>
      <c r="B78" s="332">
        <v>32</v>
      </c>
      <c r="C78" s="332">
        <v>13.5</v>
      </c>
      <c r="D78" s="332"/>
      <c r="E78" s="332">
        <v>0</v>
      </c>
      <c r="F78" s="332"/>
      <c r="G78" s="332"/>
      <c r="H78" s="332"/>
      <c r="I78" s="332">
        <v>45.5</v>
      </c>
      <c r="J78" s="332">
        <v>747.2112</v>
      </c>
      <c r="K78" s="332">
        <v>247.52</v>
      </c>
      <c r="L78" s="332"/>
      <c r="M78" s="332"/>
      <c r="N78" s="332">
        <v>532.168</v>
      </c>
      <c r="O78" s="332"/>
      <c r="P78" s="332"/>
      <c r="Q78" s="330">
        <v>1572.3991999999998</v>
      </c>
    </row>
    <row r="79" spans="1:17" ht="12.75">
      <c r="A79" s="331" t="s">
        <v>56</v>
      </c>
      <c r="B79" s="332" t="s">
        <v>237</v>
      </c>
      <c r="C79" s="332" t="s">
        <v>237</v>
      </c>
      <c r="D79" s="332"/>
      <c r="E79" s="332" t="s">
        <v>237</v>
      </c>
      <c r="F79" s="332"/>
      <c r="G79" s="332"/>
      <c r="H79" s="332"/>
      <c r="I79" s="332" t="s">
        <v>237</v>
      </c>
      <c r="J79" s="332">
        <v>1568.2949250000001</v>
      </c>
      <c r="K79" s="332" t="s">
        <v>237</v>
      </c>
      <c r="L79" s="332"/>
      <c r="M79" s="332"/>
      <c r="N79" s="332" t="s">
        <v>237</v>
      </c>
      <c r="O79" s="332"/>
      <c r="P79" s="332"/>
      <c r="Q79" s="330">
        <v>1568.2949250000001</v>
      </c>
    </row>
    <row r="80" spans="1:17" ht="12.75">
      <c r="A80" s="331" t="s">
        <v>57</v>
      </c>
      <c r="B80" s="332" t="s">
        <v>237</v>
      </c>
      <c r="C80" s="332">
        <v>17.0904</v>
      </c>
      <c r="D80" s="332"/>
      <c r="E80" s="332" t="s">
        <v>237</v>
      </c>
      <c r="F80" s="332"/>
      <c r="G80" s="332" t="s">
        <v>237</v>
      </c>
      <c r="H80" s="332"/>
      <c r="I80" s="332">
        <v>17.0904</v>
      </c>
      <c r="J80" s="332">
        <v>81.57133999999999</v>
      </c>
      <c r="K80" s="332">
        <v>692.51</v>
      </c>
      <c r="L80" s="332"/>
      <c r="M80" s="332"/>
      <c r="N80" s="332">
        <v>71.411748792</v>
      </c>
      <c r="O80" s="332"/>
      <c r="P80" s="332"/>
      <c r="Q80" s="330">
        <v>862.583488792</v>
      </c>
    </row>
    <row r="81" spans="1:17" ht="12.75">
      <c r="A81" s="331" t="s">
        <v>58</v>
      </c>
      <c r="B81" s="332">
        <v>1048.08</v>
      </c>
      <c r="C81" s="332">
        <v>408.9954</v>
      </c>
      <c r="D81" s="332"/>
      <c r="E81" s="332">
        <v>0</v>
      </c>
      <c r="F81" s="332">
        <v>657.83795</v>
      </c>
      <c r="G81" s="332"/>
      <c r="H81" s="332"/>
      <c r="I81" s="332">
        <v>2114.9133500000003</v>
      </c>
      <c r="J81" s="332">
        <v>60.470985999999996</v>
      </c>
      <c r="K81" s="332">
        <v>53.97667639</v>
      </c>
      <c r="L81" s="332"/>
      <c r="M81" s="332"/>
      <c r="N81" s="332">
        <v>391.267102162</v>
      </c>
      <c r="O81" s="332"/>
      <c r="P81" s="332"/>
      <c r="Q81" s="330">
        <v>2620.628114552</v>
      </c>
    </row>
    <row r="82" spans="1:17" ht="12.75">
      <c r="A82" s="331" t="s">
        <v>59</v>
      </c>
      <c r="B82" s="332">
        <v>37.24</v>
      </c>
      <c r="C82" s="332">
        <v>304.1916</v>
      </c>
      <c r="D82" s="332"/>
      <c r="E82" s="332">
        <v>10.5</v>
      </c>
      <c r="F82" s="332"/>
      <c r="G82" s="332"/>
      <c r="H82" s="332"/>
      <c r="I82" s="332">
        <v>351.9316</v>
      </c>
      <c r="J82" s="332">
        <v>111.94175999999999</v>
      </c>
      <c r="K82" s="332">
        <v>79.17</v>
      </c>
      <c r="L82" s="332"/>
      <c r="M82" s="332"/>
      <c r="N82" s="332">
        <v>0</v>
      </c>
      <c r="O82" s="332"/>
      <c r="P82" s="332"/>
      <c r="Q82" s="330">
        <v>543.04336</v>
      </c>
    </row>
    <row r="83" spans="1:17" ht="12.75">
      <c r="A83" s="331" t="s">
        <v>60</v>
      </c>
      <c r="B83" s="332">
        <v>43</v>
      </c>
      <c r="C83" s="332">
        <v>13.2</v>
      </c>
      <c r="D83" s="332"/>
      <c r="E83" s="332">
        <v>7.7</v>
      </c>
      <c r="F83" s="332">
        <v>0</v>
      </c>
      <c r="G83" s="332"/>
      <c r="H83" s="332"/>
      <c r="I83" s="332">
        <v>63.9</v>
      </c>
      <c r="J83" s="332">
        <v>253.728</v>
      </c>
      <c r="K83" s="332">
        <v>67.34</v>
      </c>
      <c r="L83" s="332"/>
      <c r="M83" s="332"/>
      <c r="N83" s="332">
        <v>0</v>
      </c>
      <c r="O83" s="332"/>
      <c r="P83" s="332"/>
      <c r="Q83" s="330">
        <v>384.9680000000001</v>
      </c>
    </row>
    <row r="84" spans="1:17" ht="12.75">
      <c r="A84" s="331" t="s">
        <v>61</v>
      </c>
      <c r="B84" s="332">
        <v>2168.57</v>
      </c>
      <c r="C84" s="332">
        <v>1308.4834458000003</v>
      </c>
      <c r="D84" s="332">
        <v>0</v>
      </c>
      <c r="E84" s="332">
        <v>274.1444999999998</v>
      </c>
      <c r="F84" s="332">
        <v>803.9583128499996</v>
      </c>
      <c r="G84" s="332"/>
      <c r="H84" s="332"/>
      <c r="I84" s="332">
        <v>4555.1562586499995</v>
      </c>
      <c r="J84" s="332">
        <v>2538.7541654999995</v>
      </c>
      <c r="K84" s="332">
        <v>1620.64477666</v>
      </c>
      <c r="L84" s="332"/>
      <c r="M84" s="332"/>
      <c r="N84" s="332">
        <v>1830.4767490460006</v>
      </c>
      <c r="O84" s="332"/>
      <c r="P84" s="332">
        <v>58</v>
      </c>
      <c r="Q84" s="330">
        <v>10603.031949855998</v>
      </c>
    </row>
    <row r="85" spans="1:17" ht="12.75">
      <c r="A85" s="348" t="s">
        <v>62</v>
      </c>
      <c r="B85" s="349">
        <v>4.76</v>
      </c>
      <c r="C85" s="349">
        <v>0</v>
      </c>
      <c r="D85" s="349" t="s">
        <v>237</v>
      </c>
      <c r="E85" s="349" t="s">
        <v>237</v>
      </c>
      <c r="F85" s="349" t="s">
        <v>237</v>
      </c>
      <c r="G85" s="349" t="s">
        <v>237</v>
      </c>
      <c r="H85" s="349" t="s">
        <v>237</v>
      </c>
      <c r="I85" s="349">
        <v>4.76</v>
      </c>
      <c r="J85" s="349">
        <v>11278.332065</v>
      </c>
      <c r="K85" s="349">
        <v>3.185</v>
      </c>
      <c r="L85" s="349" t="s">
        <v>237</v>
      </c>
      <c r="M85" s="349" t="s">
        <v>237</v>
      </c>
      <c r="N85" s="349">
        <v>51.9526</v>
      </c>
      <c r="O85" s="349" t="s">
        <v>237</v>
      </c>
      <c r="P85" s="349">
        <v>0</v>
      </c>
      <c r="Q85" s="350">
        <v>11338.229665</v>
      </c>
    </row>
    <row r="86" spans="1:17" ht="12.75">
      <c r="A86" s="331" t="s">
        <v>247</v>
      </c>
      <c r="B86" s="332">
        <v>4.76</v>
      </c>
      <c r="C86" s="332">
        <v>0</v>
      </c>
      <c r="D86" s="332"/>
      <c r="E86" s="332"/>
      <c r="F86" s="332"/>
      <c r="G86" s="332"/>
      <c r="H86" s="332"/>
      <c r="I86" s="332">
        <v>4.76</v>
      </c>
      <c r="J86" s="332">
        <v>228.93</v>
      </c>
      <c r="K86" s="332">
        <v>0</v>
      </c>
      <c r="L86" s="332"/>
      <c r="M86" s="332"/>
      <c r="N86" s="332">
        <v>51.9526</v>
      </c>
      <c r="O86" s="332"/>
      <c r="P86" s="332"/>
      <c r="Q86" s="330">
        <v>285.64259999999996</v>
      </c>
    </row>
    <row r="87" spans="1:17" ht="12.75">
      <c r="A87" s="331" t="s">
        <v>248</v>
      </c>
      <c r="B87" s="332" t="s">
        <v>237</v>
      </c>
      <c r="C87" s="332" t="s">
        <v>237</v>
      </c>
      <c r="D87" s="332"/>
      <c r="E87" s="332"/>
      <c r="F87" s="332"/>
      <c r="G87" s="332"/>
      <c r="H87" s="332"/>
      <c r="I87" s="332" t="s">
        <v>237</v>
      </c>
      <c r="J87" s="332">
        <v>217.10489999999996</v>
      </c>
      <c r="K87" s="332" t="s">
        <v>237</v>
      </c>
      <c r="L87" s="332"/>
      <c r="M87" s="332"/>
      <c r="N87" s="332" t="s">
        <v>237</v>
      </c>
      <c r="O87" s="332"/>
      <c r="P87" s="332"/>
      <c r="Q87" s="330">
        <v>217.10489999999996</v>
      </c>
    </row>
    <row r="88" spans="1:17" ht="12.75">
      <c r="A88" s="331" t="s">
        <v>249</v>
      </c>
      <c r="B88" s="332" t="s">
        <v>237</v>
      </c>
      <c r="C88" s="332" t="s">
        <v>237</v>
      </c>
      <c r="D88" s="332"/>
      <c r="E88" s="332"/>
      <c r="F88" s="332"/>
      <c r="G88" s="332"/>
      <c r="H88" s="332"/>
      <c r="I88" s="332" t="s">
        <v>237</v>
      </c>
      <c r="J88" s="332">
        <v>1075.4700149999999</v>
      </c>
      <c r="K88" s="332" t="s">
        <v>237</v>
      </c>
      <c r="L88" s="332"/>
      <c r="M88" s="332"/>
      <c r="N88" s="332" t="s">
        <v>237</v>
      </c>
      <c r="O88" s="332"/>
      <c r="P88" s="332"/>
      <c r="Q88" s="330">
        <v>1075.4700149999999</v>
      </c>
    </row>
    <row r="89" spans="1:17" ht="12.75">
      <c r="A89" s="331" t="s">
        <v>250</v>
      </c>
      <c r="B89" s="332" t="s">
        <v>237</v>
      </c>
      <c r="C89" s="332" t="s">
        <v>237</v>
      </c>
      <c r="D89" s="332"/>
      <c r="E89" s="332"/>
      <c r="F89" s="332"/>
      <c r="G89" s="332"/>
      <c r="H89" s="332"/>
      <c r="I89" s="332" t="s">
        <v>237</v>
      </c>
      <c r="J89" s="332">
        <v>9756.827150000001</v>
      </c>
      <c r="K89" s="332">
        <v>3.185</v>
      </c>
      <c r="L89" s="332"/>
      <c r="M89" s="332"/>
      <c r="N89" s="332" t="s">
        <v>237</v>
      </c>
      <c r="O89" s="332"/>
      <c r="P89" s="332"/>
      <c r="Q89" s="330">
        <v>9760.01215</v>
      </c>
    </row>
    <row r="90" spans="1:17" ht="12.75">
      <c r="A90" s="351" t="s">
        <v>262</v>
      </c>
      <c r="B90" s="307">
        <v>872.44</v>
      </c>
      <c r="C90" s="307">
        <v>2008.0822801999998</v>
      </c>
      <c r="D90" s="307">
        <v>11.951850000000002</v>
      </c>
      <c r="E90" s="307">
        <v>111.19329999999998</v>
      </c>
      <c r="F90" s="307">
        <v>0</v>
      </c>
      <c r="G90" s="307">
        <v>5512.2</v>
      </c>
      <c r="H90" s="307">
        <v>1512.25</v>
      </c>
      <c r="I90" s="307">
        <v>10028.1174302</v>
      </c>
      <c r="J90" s="307">
        <v>6359.386714999999</v>
      </c>
      <c r="K90" s="307">
        <v>2237.73258709</v>
      </c>
      <c r="L90" s="307"/>
      <c r="M90" s="307"/>
      <c r="N90" s="307">
        <v>3249.897</v>
      </c>
      <c r="O90" s="307">
        <v>531</v>
      </c>
      <c r="P90" s="307">
        <v>121</v>
      </c>
      <c r="Q90" s="352">
        <v>22527.13373229</v>
      </c>
    </row>
    <row r="91" spans="1:17" ht="12.75">
      <c r="A91" s="334" t="s">
        <v>64</v>
      </c>
      <c r="B91" s="394">
        <v>872.44</v>
      </c>
      <c r="C91" s="335">
        <v>2008.0822801999998</v>
      </c>
      <c r="D91" s="335">
        <v>11.951850000000002</v>
      </c>
      <c r="E91" s="394">
        <v>111.19329999999998</v>
      </c>
      <c r="F91" s="335">
        <v>0</v>
      </c>
      <c r="G91" s="335">
        <v>5512.2</v>
      </c>
      <c r="H91" s="335">
        <v>1512.25</v>
      </c>
      <c r="I91" s="394">
        <v>10028.1174302</v>
      </c>
      <c r="J91" s="394">
        <v>3709.3882399999998</v>
      </c>
      <c r="K91" s="394">
        <v>2237.73258709</v>
      </c>
      <c r="L91" s="335"/>
      <c r="M91" s="335"/>
      <c r="N91" s="335">
        <v>3076.8564</v>
      </c>
      <c r="O91" s="335">
        <v>531</v>
      </c>
      <c r="P91" s="394">
        <v>121</v>
      </c>
      <c r="Q91" s="336">
        <v>19704.09465729</v>
      </c>
    </row>
    <row r="92" spans="1:17" ht="12.75">
      <c r="A92" s="334" t="s">
        <v>65</v>
      </c>
      <c r="B92" s="335"/>
      <c r="C92" s="335" t="s">
        <v>237</v>
      </c>
      <c r="D92" s="335"/>
      <c r="E92" s="335"/>
      <c r="F92" s="335"/>
      <c r="G92" s="335"/>
      <c r="H92" s="335"/>
      <c r="I92" s="335"/>
      <c r="J92" s="394">
        <v>2649.9984749999994</v>
      </c>
      <c r="K92" s="394" t="s">
        <v>237</v>
      </c>
      <c r="L92" s="335"/>
      <c r="M92" s="335"/>
      <c r="N92" s="395">
        <v>173.0406</v>
      </c>
      <c r="O92" s="335"/>
      <c r="P92" s="335"/>
      <c r="Q92" s="336">
        <v>2823.0390749999992</v>
      </c>
    </row>
    <row r="93" spans="1:17" ht="13.5" thickBot="1">
      <c r="A93" s="348" t="s">
        <v>66</v>
      </c>
      <c r="B93" s="349"/>
      <c r="C93" s="354"/>
      <c r="D93" s="349"/>
      <c r="E93" s="349"/>
      <c r="F93" s="349"/>
      <c r="G93" s="349"/>
      <c r="H93" s="349"/>
      <c r="I93" s="349"/>
      <c r="J93" s="353">
        <v>1788.3264</v>
      </c>
      <c r="K93" s="353" t="s">
        <v>237</v>
      </c>
      <c r="L93" s="349"/>
      <c r="M93" s="349"/>
      <c r="N93" s="328" t="s">
        <v>237</v>
      </c>
      <c r="O93" s="349"/>
      <c r="P93" s="349"/>
      <c r="Q93" s="350">
        <v>1788.3264</v>
      </c>
    </row>
    <row r="94" spans="1:17" ht="13.5" thickTop="1">
      <c r="A94" s="401" t="s">
        <v>251</v>
      </c>
      <c r="B94" s="402">
        <v>3272.8</v>
      </c>
      <c r="C94" s="402">
        <v>30587.2</v>
      </c>
      <c r="D94" s="403" t="s">
        <v>237</v>
      </c>
      <c r="E94" s="403" t="s">
        <v>237</v>
      </c>
      <c r="F94" s="403" t="s">
        <v>237</v>
      </c>
      <c r="G94" s="403" t="s">
        <v>237</v>
      </c>
      <c r="H94" s="402">
        <v>294</v>
      </c>
      <c r="I94" s="403"/>
      <c r="J94" s="402">
        <v>7157.3</v>
      </c>
      <c r="K94" s="402">
        <v>22085.6</v>
      </c>
      <c r="L94" s="402">
        <v>39816.1</v>
      </c>
      <c r="M94" s="402">
        <v>82.8</v>
      </c>
      <c r="N94" s="402">
        <v>103295.8</v>
      </c>
      <c r="O94" s="403" t="s">
        <v>237</v>
      </c>
      <c r="P94" s="403" t="s">
        <v>237</v>
      </c>
      <c r="Q94" s="404" t="s">
        <v>237</v>
      </c>
    </row>
    <row r="95" spans="1:17" ht="13.5" thickBot="1">
      <c r="A95" s="405" t="s">
        <v>252</v>
      </c>
      <c r="B95" s="406">
        <v>335</v>
      </c>
      <c r="C95" s="406">
        <v>6047.9</v>
      </c>
      <c r="D95" s="407" t="s">
        <v>237</v>
      </c>
      <c r="E95" s="407" t="s">
        <v>237</v>
      </c>
      <c r="F95" s="407" t="s">
        <v>237</v>
      </c>
      <c r="G95" s="407" t="s">
        <v>237</v>
      </c>
      <c r="H95" s="406">
        <v>13.8</v>
      </c>
      <c r="I95" s="407"/>
      <c r="J95" s="406">
        <v>1409.4</v>
      </c>
      <c r="K95" s="406">
        <v>3490.4</v>
      </c>
      <c r="L95" s="406">
        <v>10102.6</v>
      </c>
      <c r="M95" s="406">
        <v>17.5</v>
      </c>
      <c r="N95" s="406">
        <v>21891.9</v>
      </c>
      <c r="O95" s="407" t="s">
        <v>237</v>
      </c>
      <c r="P95" s="407" t="s">
        <v>237</v>
      </c>
      <c r="Q95" s="408" t="s">
        <v>237</v>
      </c>
    </row>
    <row r="96" spans="1:17" ht="13.5" thickTop="1">
      <c r="A96" s="90" t="s">
        <v>74</v>
      </c>
      <c r="B96" s="409">
        <v>539360</v>
      </c>
      <c r="C96" s="365" t="s">
        <v>263</v>
      </c>
      <c r="D96" s="360"/>
      <c r="E96" s="360"/>
      <c r="F96" s="361" t="s">
        <v>76</v>
      </c>
      <c r="G96" s="360"/>
      <c r="H96" s="362"/>
      <c r="I96" s="363" t="s">
        <v>264</v>
      </c>
      <c r="J96" s="364"/>
      <c r="K96" s="365" t="s">
        <v>265</v>
      </c>
      <c r="L96" s="366">
        <v>1279.1517613059443</v>
      </c>
      <c r="M96" s="360"/>
      <c r="N96" s="361" t="s">
        <v>266</v>
      </c>
      <c r="O96" s="398"/>
      <c r="P96" s="360"/>
      <c r="Q96" s="367">
        <v>8.3</v>
      </c>
    </row>
    <row r="97" spans="1:17" ht="13.5" thickBot="1">
      <c r="A97" s="97" t="s">
        <v>79</v>
      </c>
      <c r="B97" s="410">
        <v>529692</v>
      </c>
      <c r="C97" s="369" t="s">
        <v>267</v>
      </c>
      <c r="D97" s="370"/>
      <c r="E97" s="371">
        <v>64.015</v>
      </c>
      <c r="F97" s="372" t="s">
        <v>268</v>
      </c>
      <c r="G97" s="370"/>
      <c r="H97" s="373">
        <v>1152.5270105142542</v>
      </c>
      <c r="I97" s="374" t="s">
        <v>269</v>
      </c>
      <c r="J97" s="375"/>
      <c r="K97" s="376" t="s">
        <v>270</v>
      </c>
      <c r="L97" s="373">
        <v>1648.3183628836994</v>
      </c>
      <c r="M97" s="370"/>
      <c r="N97" s="372" t="s">
        <v>271</v>
      </c>
      <c r="O97" s="400"/>
      <c r="P97" s="370"/>
      <c r="Q97" s="377">
        <v>7.5</v>
      </c>
    </row>
  </sheetData>
  <sheetProtection/>
  <mergeCells count="4">
    <mergeCell ref="A1:P1"/>
    <mergeCell ref="A2:P2"/>
    <mergeCell ref="A51:Q51"/>
    <mergeCell ref="A52:Q52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97"/>
  <sheetViews>
    <sheetView zoomScale="25" zoomScaleNormal="25" zoomScalePageLayoutView="0" workbookViewId="0" topLeftCell="A1">
      <selection activeCell="A51" sqref="A51:R98"/>
    </sheetView>
  </sheetViews>
  <sheetFormatPr defaultColWidth="9.140625" defaultRowHeight="12.75"/>
  <cols>
    <col min="1" max="1" width="26.57421875" style="0" customWidth="1"/>
  </cols>
  <sheetData>
    <row r="1" spans="1:17" ht="12.75">
      <c r="A1" s="568" t="s">
        <v>274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223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26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3.5" thickTop="1">
      <c r="A5" s="264"/>
      <c r="B5" s="265" t="s">
        <v>224</v>
      </c>
      <c r="C5" s="266" t="s">
        <v>87</v>
      </c>
      <c r="D5" s="266" t="s">
        <v>8</v>
      </c>
      <c r="E5" s="266" t="s">
        <v>5</v>
      </c>
      <c r="F5" s="266" t="s">
        <v>225</v>
      </c>
      <c r="G5" s="266" t="s">
        <v>6</v>
      </c>
      <c r="H5" s="266" t="s">
        <v>226</v>
      </c>
      <c r="I5" s="266" t="s">
        <v>10</v>
      </c>
      <c r="J5" s="266" t="s">
        <v>11</v>
      </c>
      <c r="K5" s="266" t="s">
        <v>12</v>
      </c>
      <c r="L5" s="266" t="s">
        <v>14</v>
      </c>
      <c r="M5" s="266" t="s">
        <v>228</v>
      </c>
      <c r="N5" s="266" t="s">
        <v>275</v>
      </c>
      <c r="O5" s="266" t="s">
        <v>16</v>
      </c>
      <c r="P5" s="266" t="s">
        <v>89</v>
      </c>
      <c r="Q5" s="267" t="s">
        <v>17</v>
      </c>
    </row>
    <row r="6" spans="1:17" ht="12.75">
      <c r="A6" s="268" t="s">
        <v>229</v>
      </c>
      <c r="B6" s="269"/>
      <c r="C6" s="270"/>
      <c r="D6" s="270">
        <v>4300</v>
      </c>
      <c r="E6" s="270">
        <v>7000</v>
      </c>
      <c r="F6" s="270">
        <v>7700</v>
      </c>
      <c r="G6" s="270">
        <v>5000</v>
      </c>
      <c r="H6" s="270">
        <v>3000</v>
      </c>
      <c r="I6" s="270">
        <v>2300</v>
      </c>
      <c r="J6" s="270"/>
      <c r="K6" s="270">
        <v>9100</v>
      </c>
      <c r="L6" s="270">
        <v>860</v>
      </c>
      <c r="M6" s="270">
        <v>8600</v>
      </c>
      <c r="N6" s="270">
        <v>860</v>
      </c>
      <c r="O6" s="270">
        <v>860</v>
      </c>
      <c r="P6" s="270">
        <v>1000</v>
      </c>
      <c r="Q6" s="271">
        <v>1000</v>
      </c>
    </row>
    <row r="7" spans="1:17" ht="13.5" thickBot="1">
      <c r="A7" s="272" t="s">
        <v>30</v>
      </c>
      <c r="B7" s="273" t="s">
        <v>230</v>
      </c>
      <c r="C7" s="274" t="s">
        <v>230</v>
      </c>
      <c r="D7" s="274" t="s">
        <v>230</v>
      </c>
      <c r="E7" s="274" t="s">
        <v>230</v>
      </c>
      <c r="F7" s="274" t="s">
        <v>230</v>
      </c>
      <c r="G7" s="274" t="s">
        <v>230</v>
      </c>
      <c r="H7" s="274" t="s">
        <v>230</v>
      </c>
      <c r="I7" s="274" t="s">
        <v>230</v>
      </c>
      <c r="J7" s="274" t="s">
        <v>230</v>
      </c>
      <c r="K7" s="274" t="s">
        <v>231</v>
      </c>
      <c r="L7" s="274" t="s">
        <v>232</v>
      </c>
      <c r="M7" s="274" t="s">
        <v>232</v>
      </c>
      <c r="N7" s="274" t="s">
        <v>232</v>
      </c>
      <c r="O7" s="274" t="s">
        <v>232</v>
      </c>
      <c r="P7" s="274" t="s">
        <v>233</v>
      </c>
      <c r="Q7" s="275" t="s">
        <v>233</v>
      </c>
    </row>
    <row r="8" spans="1:17" ht="13.5" thickTop="1">
      <c r="A8" s="268" t="s">
        <v>234</v>
      </c>
      <c r="B8" s="276">
        <v>2156</v>
      </c>
      <c r="C8" s="277">
        <v>65203.67578</v>
      </c>
      <c r="D8" s="277">
        <v>23.2</v>
      </c>
      <c r="E8" s="277"/>
      <c r="F8" s="277"/>
      <c r="G8" s="277"/>
      <c r="H8" s="277">
        <v>18374</v>
      </c>
      <c r="I8" s="277">
        <v>6396</v>
      </c>
      <c r="J8" s="277">
        <v>3223.622</v>
      </c>
      <c r="K8" s="277">
        <v>564.541339</v>
      </c>
      <c r="L8" s="277">
        <v>42229</v>
      </c>
      <c r="M8" s="277">
        <v>85</v>
      </c>
      <c r="N8" s="277">
        <v>5.5</v>
      </c>
      <c r="O8" s="277"/>
      <c r="P8" s="277">
        <v>582</v>
      </c>
      <c r="Q8" s="278">
        <v>210</v>
      </c>
    </row>
    <row r="9" spans="1:17" ht="12.75">
      <c r="A9" s="268" t="s">
        <v>235</v>
      </c>
      <c r="B9" s="279">
        <v>10360.5</v>
      </c>
      <c r="C9" s="280">
        <v>23</v>
      </c>
      <c r="D9" s="280"/>
      <c r="E9" s="280">
        <v>600.1</v>
      </c>
      <c r="F9" s="280">
        <v>1170.518</v>
      </c>
      <c r="G9" s="280"/>
      <c r="H9" s="280"/>
      <c r="I9" s="280"/>
      <c r="J9" s="280">
        <v>29099.065085000002</v>
      </c>
      <c r="K9" s="280">
        <v>10233</v>
      </c>
      <c r="L9" s="280"/>
      <c r="M9" s="280"/>
      <c r="N9" s="280"/>
      <c r="O9" s="280">
        <v>3298.5</v>
      </c>
      <c r="P9" s="280"/>
      <c r="Q9" s="281"/>
    </row>
    <row r="10" spans="1:17" ht="12.75">
      <c r="A10" s="268" t="s">
        <v>236</v>
      </c>
      <c r="B10" s="279" t="s">
        <v>237</v>
      </c>
      <c r="C10" s="280" t="s">
        <v>237</v>
      </c>
      <c r="D10" s="280"/>
      <c r="E10" s="280"/>
      <c r="F10" s="280"/>
      <c r="G10" s="280"/>
      <c r="H10" s="280"/>
      <c r="I10" s="280"/>
      <c r="J10" s="280">
        <v>2326.769</v>
      </c>
      <c r="K10" s="280"/>
      <c r="L10" s="280"/>
      <c r="M10" s="280"/>
      <c r="N10" s="280"/>
      <c r="O10" s="280">
        <v>298.2</v>
      </c>
      <c r="P10" s="280"/>
      <c r="Q10" s="281"/>
    </row>
    <row r="11" spans="1:17" ht="12.75">
      <c r="A11" s="268" t="s">
        <v>238</v>
      </c>
      <c r="B11" s="279" t="s">
        <v>237</v>
      </c>
      <c r="C11" s="280" t="s">
        <v>237</v>
      </c>
      <c r="D11" s="280"/>
      <c r="E11" s="280"/>
      <c r="F11" s="280"/>
      <c r="G11" s="280"/>
      <c r="H11" s="280"/>
      <c r="I11" s="280"/>
      <c r="J11" s="280">
        <v>599.165</v>
      </c>
      <c r="K11" s="280"/>
      <c r="L11" s="280"/>
      <c r="M11" s="280"/>
      <c r="N11" s="280"/>
      <c r="O11" s="280"/>
      <c r="P11" s="280"/>
      <c r="Q11" s="281"/>
    </row>
    <row r="12" spans="1:17" ht="12.75">
      <c r="A12" s="268" t="s">
        <v>239</v>
      </c>
      <c r="B12" s="279">
        <v>629</v>
      </c>
      <c r="C12" s="280">
        <v>-723.11</v>
      </c>
      <c r="D12" s="280">
        <v>0</v>
      </c>
      <c r="E12" s="280">
        <v>-8.304000000000002</v>
      </c>
      <c r="F12" s="280">
        <v>70.21</v>
      </c>
      <c r="G12" s="280">
        <v>0</v>
      </c>
      <c r="H12" s="280"/>
      <c r="I12" s="280"/>
      <c r="J12" s="280">
        <v>-219.852</v>
      </c>
      <c r="K12" s="280">
        <v>-149.091137</v>
      </c>
      <c r="L12" s="280"/>
      <c r="M12" s="280"/>
      <c r="N12" s="280"/>
      <c r="O12" s="280"/>
      <c r="P12" s="280"/>
      <c r="Q12" s="281"/>
    </row>
    <row r="13" spans="1:17" ht="12.75">
      <c r="A13" s="268" t="s">
        <v>240</v>
      </c>
      <c r="B13" s="279" t="s">
        <v>237</v>
      </c>
      <c r="C13" s="280" t="s">
        <v>237</v>
      </c>
      <c r="D13" s="280"/>
      <c r="E13" s="280"/>
      <c r="F13" s="280"/>
      <c r="G13" s="280"/>
      <c r="H13" s="280"/>
      <c r="I13" s="280"/>
      <c r="J13" s="280">
        <v>-231.689</v>
      </c>
      <c r="K13" s="280"/>
      <c r="L13" s="280"/>
      <c r="M13" s="280"/>
      <c r="N13" s="280"/>
      <c r="O13" s="280"/>
      <c r="P13" s="280"/>
      <c r="Q13" s="281"/>
    </row>
    <row r="14" spans="1:17" ht="12.75">
      <c r="A14" s="282" t="s">
        <v>41</v>
      </c>
      <c r="B14" s="283">
        <v>13145.5</v>
      </c>
      <c r="C14" s="284">
        <v>64503.56578</v>
      </c>
      <c r="D14" s="284">
        <v>23.2</v>
      </c>
      <c r="E14" s="284">
        <v>591.796</v>
      </c>
      <c r="F14" s="284">
        <v>1240.728</v>
      </c>
      <c r="G14" s="284">
        <v>0</v>
      </c>
      <c r="H14" s="284">
        <v>18374</v>
      </c>
      <c r="I14" s="284">
        <v>6396</v>
      </c>
      <c r="J14" s="284">
        <v>28945.212085000003</v>
      </c>
      <c r="K14" s="284">
        <v>10648.450202</v>
      </c>
      <c r="L14" s="284">
        <v>42229</v>
      </c>
      <c r="M14" s="284">
        <v>85</v>
      </c>
      <c r="N14" s="284">
        <v>5.5</v>
      </c>
      <c r="O14" s="284">
        <v>3000.3</v>
      </c>
      <c r="P14" s="284">
        <v>582</v>
      </c>
      <c r="Q14" s="285">
        <v>210</v>
      </c>
    </row>
    <row r="15" spans="1:17" ht="13.5" thickBot="1">
      <c r="A15" s="286" t="s">
        <v>42</v>
      </c>
      <c r="B15" s="279"/>
      <c r="C15" s="280"/>
      <c r="D15" s="280"/>
      <c r="E15" s="280"/>
      <c r="F15" s="280"/>
      <c r="G15" s="280"/>
      <c r="H15" s="280"/>
      <c r="I15" s="280"/>
      <c r="J15" s="280">
        <v>76.721</v>
      </c>
      <c r="K15" s="280"/>
      <c r="L15" s="280"/>
      <c r="M15" s="280"/>
      <c r="N15" s="280"/>
      <c r="O15" s="280"/>
      <c r="P15" s="280"/>
      <c r="Q15" s="281"/>
    </row>
    <row r="16" spans="1:17" ht="14.25" thickBot="1" thickTop="1">
      <c r="A16" s="287" t="s">
        <v>43</v>
      </c>
      <c r="B16" s="288">
        <v>13145.5</v>
      </c>
      <c r="C16" s="289">
        <v>64503.56578</v>
      </c>
      <c r="D16" s="289">
        <v>23.2</v>
      </c>
      <c r="E16" s="289">
        <v>591.796</v>
      </c>
      <c r="F16" s="289">
        <v>1240.728</v>
      </c>
      <c r="G16" s="289">
        <v>0</v>
      </c>
      <c r="H16" s="289">
        <v>18374</v>
      </c>
      <c r="I16" s="289">
        <v>6396</v>
      </c>
      <c r="J16" s="289">
        <v>29021.933085000004</v>
      </c>
      <c r="K16" s="289">
        <v>10648.450202</v>
      </c>
      <c r="L16" s="289">
        <v>42229</v>
      </c>
      <c r="M16" s="289">
        <v>85</v>
      </c>
      <c r="N16" s="289">
        <v>5.5</v>
      </c>
      <c r="O16" s="289">
        <v>3000.3</v>
      </c>
      <c r="P16" s="289">
        <v>582</v>
      </c>
      <c r="Q16" s="290">
        <v>210</v>
      </c>
    </row>
    <row r="17" spans="1:17" ht="14.25" thickBot="1" thickTop="1">
      <c r="A17" s="291" t="s">
        <v>237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</row>
    <row r="18" spans="1:17" ht="13.5" thickTop="1">
      <c r="A18" s="293" t="s">
        <v>44</v>
      </c>
      <c r="B18" s="294">
        <v>-6394</v>
      </c>
      <c r="C18" s="295">
        <v>-52282.877</v>
      </c>
      <c r="D18" s="295">
        <v>-1.222</v>
      </c>
      <c r="E18" s="295">
        <v>3055.762</v>
      </c>
      <c r="F18" s="295" t="s">
        <v>237</v>
      </c>
      <c r="G18" s="295">
        <v>2</v>
      </c>
      <c r="H18" s="295" t="s">
        <v>237</v>
      </c>
      <c r="I18" s="295">
        <v>0</v>
      </c>
      <c r="J18" s="295">
        <v>-4786.347085</v>
      </c>
      <c r="K18" s="295">
        <v>-5485</v>
      </c>
      <c r="L18" s="295">
        <v>-42229</v>
      </c>
      <c r="M18" s="295">
        <v>-85</v>
      </c>
      <c r="N18" s="295">
        <v>-5.5</v>
      </c>
      <c r="O18" s="295">
        <v>82585.3</v>
      </c>
      <c r="P18" s="295" t="s">
        <v>237</v>
      </c>
      <c r="Q18" s="296" t="s">
        <v>237</v>
      </c>
    </row>
    <row r="19" spans="1:17" ht="12.75">
      <c r="A19" s="286" t="s">
        <v>241</v>
      </c>
      <c r="B19" s="279">
        <v>-1885</v>
      </c>
      <c r="C19" s="280">
        <v>-52114.989</v>
      </c>
      <c r="D19" s="280"/>
      <c r="E19" s="280"/>
      <c r="F19" s="280"/>
      <c r="G19" s="280"/>
      <c r="H19" s="280"/>
      <c r="I19" s="280"/>
      <c r="J19" s="280">
        <v>-2323.511</v>
      </c>
      <c r="K19" s="280">
        <v>-5485</v>
      </c>
      <c r="L19" s="280">
        <v>-42229</v>
      </c>
      <c r="M19" s="280">
        <v>-85</v>
      </c>
      <c r="N19" s="280">
        <v>-5.5</v>
      </c>
      <c r="O19" s="280">
        <v>111022.4</v>
      </c>
      <c r="P19" s="280"/>
      <c r="Q19" s="281"/>
    </row>
    <row r="20" spans="1:17" ht="12.75">
      <c r="A20" s="286" t="s">
        <v>242</v>
      </c>
      <c r="B20" s="279">
        <v>-4448</v>
      </c>
      <c r="C20" s="280" t="s">
        <v>237</v>
      </c>
      <c r="D20" s="280"/>
      <c r="E20" s="280">
        <v>3055.762</v>
      </c>
      <c r="F20" s="280"/>
      <c r="G20" s="280"/>
      <c r="H20" s="280"/>
      <c r="I20" s="280"/>
      <c r="J20" s="280" t="s">
        <v>237</v>
      </c>
      <c r="K20" s="280"/>
      <c r="L20" s="280"/>
      <c r="M20" s="280"/>
      <c r="N20" s="280"/>
      <c r="O20" s="280"/>
      <c r="P20" s="280"/>
      <c r="Q20" s="281"/>
    </row>
    <row r="21" spans="1:17" ht="12.75">
      <c r="A21" s="286" t="s">
        <v>6</v>
      </c>
      <c r="B21" s="279" t="s">
        <v>237</v>
      </c>
      <c r="C21" s="280">
        <v>-2</v>
      </c>
      <c r="D21" s="280"/>
      <c r="E21" s="280"/>
      <c r="F21" s="280"/>
      <c r="G21" s="280">
        <v>2</v>
      </c>
      <c r="H21" s="280"/>
      <c r="I21" s="280"/>
      <c r="J21" s="280">
        <v>-0.072</v>
      </c>
      <c r="K21" s="280"/>
      <c r="L21" s="280"/>
      <c r="M21" s="280"/>
      <c r="N21" s="280"/>
      <c r="O21" s="280"/>
      <c r="P21" s="280"/>
      <c r="Q21" s="281"/>
    </row>
    <row r="22" spans="1:17" ht="12.75">
      <c r="A22" s="286" t="s">
        <v>243</v>
      </c>
      <c r="B22" s="279" t="s">
        <v>237</v>
      </c>
      <c r="C22" s="280" t="s">
        <v>244</v>
      </c>
      <c r="D22" s="280"/>
      <c r="E22" s="280"/>
      <c r="F22" s="280"/>
      <c r="G22" s="280"/>
      <c r="H22" s="280"/>
      <c r="I22" s="280"/>
      <c r="J22" s="280">
        <v>-1643.071</v>
      </c>
      <c r="K22" s="280"/>
      <c r="L22" s="280"/>
      <c r="M22" s="280"/>
      <c r="N22" s="280"/>
      <c r="O22" s="280">
        <v>-2119</v>
      </c>
      <c r="P22" s="280"/>
      <c r="Q22" s="281"/>
    </row>
    <row r="23" spans="1:17" ht="13.5" thickBot="1">
      <c r="A23" s="286" t="s">
        <v>50</v>
      </c>
      <c r="B23" s="279">
        <v>-61</v>
      </c>
      <c r="C23" s="280">
        <v>-165.888</v>
      </c>
      <c r="D23" s="280">
        <v>-1.222</v>
      </c>
      <c r="E23" s="280">
        <v>0</v>
      </c>
      <c r="F23" s="280"/>
      <c r="G23" s="280"/>
      <c r="H23" s="280"/>
      <c r="I23" s="280"/>
      <c r="J23" s="280">
        <v>-819.693085</v>
      </c>
      <c r="K23" s="280">
        <v>0</v>
      </c>
      <c r="L23" s="280"/>
      <c r="M23" s="280"/>
      <c r="N23" s="280"/>
      <c r="O23" s="280">
        <v>-26318.1</v>
      </c>
      <c r="P23" s="280"/>
      <c r="Q23" s="281"/>
    </row>
    <row r="24" spans="1:17" ht="14.25" thickBot="1" thickTop="1">
      <c r="A24" s="287" t="s">
        <v>245</v>
      </c>
      <c r="B24" s="288">
        <v>6751.5</v>
      </c>
      <c r="C24" s="289">
        <v>12220.688779999997</v>
      </c>
      <c r="D24" s="289">
        <v>21.977999999999998</v>
      </c>
      <c r="E24" s="289">
        <v>3647.558</v>
      </c>
      <c r="F24" s="289">
        <v>1240.728</v>
      </c>
      <c r="G24" s="289">
        <v>2</v>
      </c>
      <c r="H24" s="289">
        <v>18374</v>
      </c>
      <c r="I24" s="289">
        <v>6396</v>
      </c>
      <c r="J24" s="289">
        <v>24235.586000000003</v>
      </c>
      <c r="K24" s="289">
        <v>5163.450202</v>
      </c>
      <c r="L24" s="289" t="s">
        <v>237</v>
      </c>
      <c r="M24" s="289" t="s">
        <v>237</v>
      </c>
      <c r="N24" s="289"/>
      <c r="O24" s="289">
        <v>85585.6</v>
      </c>
      <c r="P24" s="289">
        <v>582</v>
      </c>
      <c r="Q24" s="297">
        <v>210</v>
      </c>
    </row>
    <row r="25" spans="1:17" ht="14.25" thickBot="1" thickTop="1">
      <c r="A25" s="298"/>
      <c r="B25" s="292"/>
      <c r="C25" s="292"/>
      <c r="D25" s="292" t="s">
        <v>237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spans="1:17" ht="14.25" thickBot="1" thickTop="1">
      <c r="A26" s="287" t="s">
        <v>52</v>
      </c>
      <c r="B26" s="288">
        <v>6751.5</v>
      </c>
      <c r="C26" s="288">
        <v>12220.68878</v>
      </c>
      <c r="D26" s="289">
        <v>21.978</v>
      </c>
      <c r="E26" s="289">
        <v>3647.558</v>
      </c>
      <c r="F26" s="289">
        <v>1240.728</v>
      </c>
      <c r="G26" s="289">
        <v>2</v>
      </c>
      <c r="H26" s="289">
        <v>18374</v>
      </c>
      <c r="I26" s="289">
        <v>6396</v>
      </c>
      <c r="J26" s="289">
        <v>24235.5855</v>
      </c>
      <c r="K26" s="289">
        <v>5163.450202</v>
      </c>
      <c r="L26" s="289" t="s">
        <v>237</v>
      </c>
      <c r="M26" s="289" t="s">
        <v>237</v>
      </c>
      <c r="N26" s="289"/>
      <c r="O26" s="289">
        <v>85585.6</v>
      </c>
      <c r="P26" s="289">
        <v>582</v>
      </c>
      <c r="Q26" s="290">
        <v>210</v>
      </c>
    </row>
    <row r="27" spans="1:17" ht="13.5" thickTop="1">
      <c r="A27" s="299" t="s">
        <v>53</v>
      </c>
      <c r="B27" s="301">
        <v>6004.5</v>
      </c>
      <c r="C27" s="301">
        <v>6493.729734128</v>
      </c>
      <c r="D27" s="301">
        <v>11.041</v>
      </c>
      <c r="E27" s="301">
        <v>3539.465</v>
      </c>
      <c r="F27" s="301">
        <v>1240.728</v>
      </c>
      <c r="G27" s="301">
        <v>0</v>
      </c>
      <c r="H27" s="301" t="s">
        <v>237</v>
      </c>
      <c r="I27" s="301" t="s">
        <v>237</v>
      </c>
      <c r="J27" s="301">
        <v>5979.617499999999</v>
      </c>
      <c r="K27" s="301">
        <v>2497.415171</v>
      </c>
      <c r="L27" s="301" t="s">
        <v>237</v>
      </c>
      <c r="M27" s="301" t="s">
        <v>237</v>
      </c>
      <c r="N27" s="301"/>
      <c r="O27" s="301">
        <v>44019.8</v>
      </c>
      <c r="P27" s="301">
        <v>0</v>
      </c>
      <c r="Q27" s="379">
        <v>69</v>
      </c>
    </row>
    <row r="28" spans="1:17" ht="12.75">
      <c r="A28" s="286" t="s">
        <v>246</v>
      </c>
      <c r="B28" s="279" t="s">
        <v>237</v>
      </c>
      <c r="C28" s="280" t="s">
        <v>237</v>
      </c>
      <c r="D28" s="280"/>
      <c r="E28" s="280">
        <v>2922.286</v>
      </c>
      <c r="F28" s="280"/>
      <c r="G28" s="280"/>
      <c r="H28" s="280"/>
      <c r="I28" s="280"/>
      <c r="J28" s="280">
        <v>591.9295</v>
      </c>
      <c r="K28" s="280">
        <v>5.331013</v>
      </c>
      <c r="L28" s="280"/>
      <c r="M28" s="280"/>
      <c r="N28" s="280"/>
      <c r="O28" s="280">
        <v>8703</v>
      </c>
      <c r="P28" s="280"/>
      <c r="Q28" s="281"/>
    </row>
    <row r="29" spans="1:17" ht="12.75">
      <c r="A29" s="286" t="s">
        <v>55</v>
      </c>
      <c r="B29" s="279">
        <v>52</v>
      </c>
      <c r="C29" s="280">
        <v>45</v>
      </c>
      <c r="D29" s="280"/>
      <c r="E29" s="280">
        <v>0</v>
      </c>
      <c r="F29" s="280"/>
      <c r="G29" s="280"/>
      <c r="H29" s="280"/>
      <c r="I29" s="280"/>
      <c r="J29" s="280">
        <v>780.316</v>
      </c>
      <c r="K29" s="280">
        <v>0</v>
      </c>
      <c r="L29" s="280"/>
      <c r="M29" s="280"/>
      <c r="N29" s="280"/>
      <c r="O29" s="280">
        <v>6622</v>
      </c>
      <c r="P29" s="280"/>
      <c r="Q29" s="281"/>
    </row>
    <row r="30" spans="1:17" ht="12.75">
      <c r="A30" s="286" t="s">
        <v>56</v>
      </c>
      <c r="B30" s="279" t="s">
        <v>237</v>
      </c>
      <c r="C30" s="280" t="s">
        <v>237</v>
      </c>
      <c r="D30" s="280"/>
      <c r="E30" s="280"/>
      <c r="F30" s="280"/>
      <c r="G30" s="280"/>
      <c r="H30" s="280"/>
      <c r="I30" s="280"/>
      <c r="J30" s="280">
        <v>1631.627</v>
      </c>
      <c r="K30" s="280"/>
      <c r="L30" s="280"/>
      <c r="M30" s="280"/>
      <c r="N30" s="280"/>
      <c r="O30" s="280"/>
      <c r="P30" s="280"/>
      <c r="Q30" s="281"/>
    </row>
    <row r="31" spans="1:17" ht="12.75">
      <c r="A31" s="286" t="s">
        <v>57</v>
      </c>
      <c r="B31" s="279" t="s">
        <v>237</v>
      </c>
      <c r="C31" s="280">
        <v>113.21</v>
      </c>
      <c r="D31" s="280"/>
      <c r="E31" s="280"/>
      <c r="F31" s="280"/>
      <c r="G31" s="280"/>
      <c r="H31" s="280"/>
      <c r="I31" s="280"/>
      <c r="J31" s="280">
        <v>110.01</v>
      </c>
      <c r="K31" s="280">
        <v>493</v>
      </c>
      <c r="L31" s="280"/>
      <c r="M31" s="280"/>
      <c r="N31" s="280"/>
      <c r="O31" s="280">
        <v>747.887159</v>
      </c>
      <c r="P31" s="280"/>
      <c r="Q31" s="281"/>
    </row>
    <row r="32" spans="1:17" ht="12.75">
      <c r="A32" s="286" t="s">
        <v>58</v>
      </c>
      <c r="B32" s="279">
        <v>1118</v>
      </c>
      <c r="C32" s="280">
        <v>1205.667</v>
      </c>
      <c r="D32" s="280"/>
      <c r="E32" s="280">
        <v>0</v>
      </c>
      <c r="F32" s="280">
        <v>1031.419</v>
      </c>
      <c r="G32" s="280"/>
      <c r="H32" s="280"/>
      <c r="I32" s="280"/>
      <c r="J32" s="280">
        <v>55.571455</v>
      </c>
      <c r="K32" s="280">
        <v>8.218154</v>
      </c>
      <c r="L32" s="280"/>
      <c r="M32" s="280"/>
      <c r="N32" s="280"/>
      <c r="O32" s="280">
        <v>2817.087572</v>
      </c>
      <c r="P32" s="280"/>
      <c r="Q32" s="281"/>
    </row>
    <row r="33" spans="1:17" ht="12.75">
      <c r="A33" s="286" t="s">
        <v>59</v>
      </c>
      <c r="B33" s="279">
        <v>85</v>
      </c>
      <c r="C33" s="280">
        <v>1137.585</v>
      </c>
      <c r="D33" s="280"/>
      <c r="E33" s="280">
        <v>80</v>
      </c>
      <c r="F33" s="280"/>
      <c r="G33" s="280"/>
      <c r="H33" s="280"/>
      <c r="I33" s="280"/>
      <c r="J33" s="280">
        <v>165.535</v>
      </c>
      <c r="K33" s="280">
        <v>0</v>
      </c>
      <c r="L33" s="280"/>
      <c r="M33" s="280"/>
      <c r="N33" s="280"/>
      <c r="O33" s="280"/>
      <c r="P33" s="280"/>
      <c r="Q33" s="281"/>
    </row>
    <row r="34" spans="1:17" ht="12.75">
      <c r="A34" s="286" t="s">
        <v>60</v>
      </c>
      <c r="B34" s="279">
        <v>72</v>
      </c>
      <c r="C34" s="280">
        <v>44</v>
      </c>
      <c r="D34" s="280"/>
      <c r="E34" s="280">
        <v>11</v>
      </c>
      <c r="F34" s="280"/>
      <c r="G34" s="280"/>
      <c r="H34" s="280"/>
      <c r="I34" s="280"/>
      <c r="J34" s="280">
        <v>276.5</v>
      </c>
      <c r="K34" s="280">
        <v>0</v>
      </c>
      <c r="L34" s="280"/>
      <c r="M34" s="280"/>
      <c r="N34" s="280"/>
      <c r="O34" s="280"/>
      <c r="P34" s="280"/>
      <c r="Q34" s="281"/>
    </row>
    <row r="35" spans="1:17" ht="12.75">
      <c r="A35" s="286" t="s">
        <v>61</v>
      </c>
      <c r="B35" s="279">
        <v>4677.5</v>
      </c>
      <c r="C35" s="280">
        <v>3948.2677341280005</v>
      </c>
      <c r="D35" s="280">
        <v>11.041</v>
      </c>
      <c r="E35" s="280">
        <v>526.1790000000001</v>
      </c>
      <c r="F35" s="280">
        <v>209.30899999999997</v>
      </c>
      <c r="G35" s="280"/>
      <c r="H35" s="280"/>
      <c r="I35" s="280"/>
      <c r="J35" s="280">
        <v>2368.1285449999996</v>
      </c>
      <c r="K35" s="280">
        <v>1990.8660040000002</v>
      </c>
      <c r="L35" s="280"/>
      <c r="M35" s="280"/>
      <c r="N35" s="280"/>
      <c r="O35" s="280">
        <v>25129.825269</v>
      </c>
      <c r="P35" s="280" t="s">
        <v>237</v>
      </c>
      <c r="Q35" s="281">
        <v>69</v>
      </c>
    </row>
    <row r="36" spans="1:17" ht="12.75">
      <c r="A36" s="282" t="s">
        <v>62</v>
      </c>
      <c r="B36" s="303">
        <v>7</v>
      </c>
      <c r="C36" s="304">
        <v>0</v>
      </c>
      <c r="D36" s="304">
        <v>0</v>
      </c>
      <c r="E36" s="304">
        <v>0</v>
      </c>
      <c r="F36" s="304">
        <v>0</v>
      </c>
      <c r="G36" s="304" t="s">
        <v>237</v>
      </c>
      <c r="H36" s="304" t="s">
        <v>237</v>
      </c>
      <c r="I36" s="304" t="s">
        <v>237</v>
      </c>
      <c r="J36" s="304">
        <v>10108.995</v>
      </c>
      <c r="K36" s="304">
        <v>4</v>
      </c>
      <c r="L36" s="304" t="s">
        <v>237</v>
      </c>
      <c r="M36" s="304" t="s">
        <v>237</v>
      </c>
      <c r="N36" s="304"/>
      <c r="O36" s="304">
        <v>651</v>
      </c>
      <c r="P36" s="304" t="s">
        <v>237</v>
      </c>
      <c r="Q36" s="305" t="s">
        <v>237</v>
      </c>
    </row>
    <row r="37" spans="1:17" ht="12.75">
      <c r="A37" s="286" t="s">
        <v>247</v>
      </c>
      <c r="B37" s="279">
        <v>7</v>
      </c>
      <c r="C37" s="280" t="s">
        <v>237</v>
      </c>
      <c r="D37" s="280"/>
      <c r="E37" s="280"/>
      <c r="F37" s="280"/>
      <c r="G37" s="280"/>
      <c r="H37" s="280"/>
      <c r="I37" s="280"/>
      <c r="J37" s="280">
        <v>205</v>
      </c>
      <c r="K37" s="280" t="s">
        <v>237</v>
      </c>
      <c r="L37" s="280"/>
      <c r="M37" s="280"/>
      <c r="N37" s="280"/>
      <c r="O37" s="280">
        <v>651</v>
      </c>
      <c r="P37" s="280"/>
      <c r="Q37" s="281"/>
    </row>
    <row r="38" spans="1:17" ht="12.75">
      <c r="A38" s="286" t="s">
        <v>248</v>
      </c>
      <c r="B38" s="279" t="s">
        <v>237</v>
      </c>
      <c r="C38" s="280" t="s">
        <v>237</v>
      </c>
      <c r="D38" s="280"/>
      <c r="E38" s="280"/>
      <c r="F38" s="280"/>
      <c r="G38" s="280"/>
      <c r="H38" s="280"/>
      <c r="I38" s="280"/>
      <c r="J38" s="280">
        <v>227.3</v>
      </c>
      <c r="K38" s="280"/>
      <c r="L38" s="280"/>
      <c r="M38" s="280"/>
      <c r="N38" s="280"/>
      <c r="O38" s="280"/>
      <c r="P38" s="280"/>
      <c r="Q38" s="281"/>
    </row>
    <row r="39" spans="1:17" ht="12.75">
      <c r="A39" s="286" t="s">
        <v>249</v>
      </c>
      <c r="B39" s="279" t="s">
        <v>237</v>
      </c>
      <c r="C39" s="280" t="s">
        <v>237</v>
      </c>
      <c r="D39" s="280"/>
      <c r="E39" s="280"/>
      <c r="F39" s="280"/>
      <c r="G39" s="280"/>
      <c r="H39" s="280"/>
      <c r="I39" s="280"/>
      <c r="J39" s="280">
        <v>1038.409</v>
      </c>
      <c r="K39" s="280"/>
      <c r="L39" s="280"/>
      <c r="M39" s="280"/>
      <c r="N39" s="280"/>
      <c r="O39" s="280"/>
      <c r="P39" s="280"/>
      <c r="Q39" s="281"/>
    </row>
    <row r="40" spans="1:17" ht="12.75">
      <c r="A40" s="286" t="s">
        <v>250</v>
      </c>
      <c r="B40" s="279" t="s">
        <v>237</v>
      </c>
      <c r="C40" s="280" t="s">
        <v>237</v>
      </c>
      <c r="D40" s="280"/>
      <c r="E40" s="280"/>
      <c r="F40" s="280"/>
      <c r="G40" s="280"/>
      <c r="H40" s="280"/>
      <c r="I40" s="280"/>
      <c r="J40" s="280">
        <v>8638.286</v>
      </c>
      <c r="K40" s="280">
        <v>4</v>
      </c>
      <c r="L40" s="280"/>
      <c r="M40" s="280"/>
      <c r="N40" s="280"/>
      <c r="O40" s="280"/>
      <c r="P40" s="280"/>
      <c r="Q40" s="281"/>
    </row>
    <row r="41" spans="1:17" ht="12.75">
      <c r="A41" s="306" t="s">
        <v>63</v>
      </c>
      <c r="B41" s="307">
        <v>740</v>
      </c>
      <c r="C41" s="308">
        <v>5726.9590458719995</v>
      </c>
      <c r="D41" s="308">
        <v>10.937</v>
      </c>
      <c r="E41" s="308">
        <v>108.093</v>
      </c>
      <c r="F41" s="308">
        <v>0</v>
      </c>
      <c r="G41" s="308">
        <v>2</v>
      </c>
      <c r="H41" s="308">
        <v>18374</v>
      </c>
      <c r="I41" s="308">
        <v>6396</v>
      </c>
      <c r="J41" s="308">
        <v>5780.206</v>
      </c>
      <c r="K41" s="308">
        <v>2662.035031</v>
      </c>
      <c r="L41" s="308"/>
      <c r="M41" s="308"/>
      <c r="N41" s="308"/>
      <c r="O41" s="308">
        <v>40914.8</v>
      </c>
      <c r="P41" s="308">
        <v>582</v>
      </c>
      <c r="Q41" s="380">
        <v>141</v>
      </c>
    </row>
    <row r="42" spans="1:17" ht="12.75">
      <c r="A42" s="381" t="s">
        <v>64</v>
      </c>
      <c r="B42" s="283">
        <v>740</v>
      </c>
      <c r="C42" s="284">
        <v>5726.9590458719995</v>
      </c>
      <c r="D42" s="284">
        <v>10.937</v>
      </c>
      <c r="E42" s="284">
        <v>108.093</v>
      </c>
      <c r="F42" s="284">
        <v>0</v>
      </c>
      <c r="G42" s="284">
        <v>2</v>
      </c>
      <c r="H42" s="284">
        <v>18374</v>
      </c>
      <c r="I42" s="284">
        <v>6396</v>
      </c>
      <c r="J42" s="284">
        <v>3243.839</v>
      </c>
      <c r="K42" s="284">
        <v>2662.035031</v>
      </c>
      <c r="L42" s="284"/>
      <c r="M42" s="284"/>
      <c r="N42" s="284"/>
      <c r="O42" s="284">
        <v>38566.8</v>
      </c>
      <c r="P42" s="284">
        <v>582</v>
      </c>
      <c r="Q42" s="285">
        <v>141</v>
      </c>
    </row>
    <row r="43" spans="1:17" ht="12.75">
      <c r="A43" s="381" t="s">
        <v>65</v>
      </c>
      <c r="B43" s="283" t="s">
        <v>237</v>
      </c>
      <c r="C43" s="280" t="s">
        <v>237</v>
      </c>
      <c r="D43" s="284"/>
      <c r="E43" s="284">
        <v>0</v>
      </c>
      <c r="F43" s="284">
        <v>0</v>
      </c>
      <c r="G43" s="284"/>
      <c r="H43" s="284"/>
      <c r="I43" s="284"/>
      <c r="J43" s="284">
        <v>2536.367</v>
      </c>
      <c r="K43" s="284"/>
      <c r="L43" s="284"/>
      <c r="M43" s="284"/>
      <c r="N43" s="284"/>
      <c r="O43" s="284">
        <v>2348</v>
      </c>
      <c r="P43" s="284"/>
      <c r="Q43" s="285"/>
    </row>
    <row r="44" spans="1:17" ht="13.5" thickBot="1">
      <c r="A44" s="282" t="s">
        <v>66</v>
      </c>
      <c r="B44" s="303"/>
      <c r="C44" s="304"/>
      <c r="D44" s="304"/>
      <c r="E44" s="304"/>
      <c r="F44" s="304"/>
      <c r="G44" s="304"/>
      <c r="H44" s="304"/>
      <c r="I44" s="304"/>
      <c r="J44" s="277">
        <v>2366.767</v>
      </c>
      <c r="K44" s="304"/>
      <c r="L44" s="304"/>
      <c r="M44" s="304"/>
      <c r="N44" s="304"/>
      <c r="O44" s="304"/>
      <c r="P44" s="304"/>
      <c r="Q44" s="305"/>
    </row>
    <row r="45" spans="1:17" ht="13.5" thickTop="1">
      <c r="A45" s="310" t="s">
        <v>251</v>
      </c>
      <c r="B45" s="311">
        <v>2980.9</v>
      </c>
      <c r="C45" s="312">
        <v>32706.6</v>
      </c>
      <c r="D45" s="312">
        <v>0</v>
      </c>
      <c r="E45" s="312"/>
      <c r="F45" s="312"/>
      <c r="G45" s="312"/>
      <c r="H45" s="312"/>
      <c r="I45" s="312">
        <v>254.6</v>
      </c>
      <c r="J45" s="312">
        <v>7923.3</v>
      </c>
      <c r="K45" s="312">
        <v>24837.5</v>
      </c>
      <c r="L45" s="312">
        <v>42229</v>
      </c>
      <c r="M45" s="312">
        <v>85</v>
      </c>
      <c r="N45" s="312">
        <v>5.5</v>
      </c>
      <c r="O45" s="312">
        <v>111022.4</v>
      </c>
      <c r="P45" s="313"/>
      <c r="Q45" s="314" t="s">
        <v>237</v>
      </c>
    </row>
    <row r="46" spans="1:17" ht="13.5" thickBot="1">
      <c r="A46" s="272" t="s">
        <v>252</v>
      </c>
      <c r="B46" s="315">
        <v>335</v>
      </c>
      <c r="C46" s="316">
        <v>6213.9</v>
      </c>
      <c r="D46" s="316">
        <v>15.7</v>
      </c>
      <c r="E46" s="316"/>
      <c r="F46" s="316"/>
      <c r="G46" s="316"/>
      <c r="H46" s="316"/>
      <c r="I46" s="316">
        <v>22.4</v>
      </c>
      <c r="J46" s="316">
        <v>1929.6</v>
      </c>
      <c r="K46" s="316">
        <v>4504.7</v>
      </c>
      <c r="L46" s="316">
        <v>10306.5</v>
      </c>
      <c r="M46" s="316">
        <v>17.5</v>
      </c>
      <c r="N46" s="316">
        <v>8.7</v>
      </c>
      <c r="O46" s="316">
        <v>23354</v>
      </c>
      <c r="P46" s="317"/>
      <c r="Q46" s="318" t="s">
        <v>237</v>
      </c>
    </row>
    <row r="47" ht="13.5" thickTop="1"/>
    <row r="51" spans="1:18" ht="12.75">
      <c r="A51" s="568" t="s">
        <v>274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</row>
    <row r="52" spans="1:18" ht="12.75">
      <c r="A52" s="569" t="s">
        <v>69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</row>
    <row r="53" spans="1:18" ht="12.75">
      <c r="A53" s="263" t="s">
        <v>223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3.5" thickBot="1">
      <c r="A54" s="263" t="s">
        <v>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3.5" thickTop="1">
      <c r="A55" s="321"/>
      <c r="B55" s="322"/>
      <c r="C55" s="322"/>
      <c r="D55" s="322"/>
      <c r="E55" s="322" t="s">
        <v>70</v>
      </c>
      <c r="F55" s="322"/>
      <c r="G55" s="322"/>
      <c r="H55" s="322" t="s">
        <v>253</v>
      </c>
      <c r="I55" s="322" t="s">
        <v>254</v>
      </c>
      <c r="J55" s="322" t="s">
        <v>237</v>
      </c>
      <c r="K55" s="322"/>
      <c r="L55" s="322"/>
      <c r="M55" s="322" t="s">
        <v>255</v>
      </c>
      <c r="N55" s="322"/>
      <c r="O55" s="322"/>
      <c r="P55" s="322" t="s">
        <v>255</v>
      </c>
      <c r="Q55" s="322"/>
      <c r="R55" s="323"/>
    </row>
    <row r="56" spans="1:18" ht="13.5" thickBot="1">
      <c r="A56" s="324"/>
      <c r="B56" s="325" t="s">
        <v>224</v>
      </c>
      <c r="C56" s="325" t="s">
        <v>87</v>
      </c>
      <c r="D56" s="325" t="s">
        <v>8</v>
      </c>
      <c r="E56" s="325" t="s">
        <v>72</v>
      </c>
      <c r="F56" s="325" t="s">
        <v>256</v>
      </c>
      <c r="G56" s="325" t="s">
        <v>226</v>
      </c>
      <c r="H56" s="325" t="s">
        <v>257</v>
      </c>
      <c r="I56" s="325" t="s">
        <v>258</v>
      </c>
      <c r="J56" s="325" t="s">
        <v>11</v>
      </c>
      <c r="K56" s="325" t="s">
        <v>88</v>
      </c>
      <c r="L56" s="325" t="s">
        <v>14</v>
      </c>
      <c r="M56" s="325" t="s">
        <v>259</v>
      </c>
      <c r="N56" s="325" t="s">
        <v>275</v>
      </c>
      <c r="O56" s="325" t="s">
        <v>16</v>
      </c>
      <c r="P56" s="325" t="s">
        <v>260</v>
      </c>
      <c r="Q56" s="325" t="s">
        <v>17</v>
      </c>
      <c r="R56" s="326" t="s">
        <v>71</v>
      </c>
    </row>
    <row r="57" spans="1:18" ht="13.5" thickTop="1">
      <c r="A57" s="327" t="s">
        <v>234</v>
      </c>
      <c r="B57" s="328">
        <v>1142.71</v>
      </c>
      <c r="C57" s="328">
        <v>12792.197044</v>
      </c>
      <c r="D57" s="328">
        <v>9.976</v>
      </c>
      <c r="E57" s="328"/>
      <c r="F57" s="328"/>
      <c r="G57" s="328">
        <v>5512.2</v>
      </c>
      <c r="H57" s="328">
        <v>1471.08</v>
      </c>
      <c r="I57" s="328">
        <v>20928.163044</v>
      </c>
      <c r="J57" s="328">
        <v>3384.8031</v>
      </c>
      <c r="K57" s="328">
        <v>513.7326184899999</v>
      </c>
      <c r="L57" s="328">
        <v>3631.694</v>
      </c>
      <c r="M57" s="328">
        <v>73.1</v>
      </c>
      <c r="N57" s="328">
        <v>0.473</v>
      </c>
      <c r="O57" s="328"/>
      <c r="P57" s="411">
        <v>582</v>
      </c>
      <c r="Q57" s="412">
        <v>210</v>
      </c>
      <c r="R57" s="330">
        <v>29323.965762490003</v>
      </c>
    </row>
    <row r="58" spans="1:18" ht="12.75">
      <c r="A58" s="327" t="s">
        <v>235</v>
      </c>
      <c r="B58" s="332">
        <v>7421.92</v>
      </c>
      <c r="C58" s="332">
        <v>6.9</v>
      </c>
      <c r="D58" s="332"/>
      <c r="E58" s="332">
        <v>420.07</v>
      </c>
      <c r="F58" s="332">
        <v>901.29886</v>
      </c>
      <c r="G58" s="332"/>
      <c r="H58" s="332"/>
      <c r="I58" s="332">
        <v>8750.18886</v>
      </c>
      <c r="J58" s="332">
        <v>30285.836085000003</v>
      </c>
      <c r="K58" s="332">
        <v>9312.03</v>
      </c>
      <c r="L58" s="332"/>
      <c r="M58" s="332"/>
      <c r="N58" s="332"/>
      <c r="O58" s="332">
        <v>283.671</v>
      </c>
      <c r="P58" s="332"/>
      <c r="Q58" s="332"/>
      <c r="R58" s="330">
        <v>48631.725945000006</v>
      </c>
    </row>
    <row r="59" spans="1:18" ht="12.75">
      <c r="A59" s="327" t="s">
        <v>236</v>
      </c>
      <c r="B59" s="332" t="s">
        <v>237</v>
      </c>
      <c r="C59" s="332" t="s">
        <v>237</v>
      </c>
      <c r="D59" s="332"/>
      <c r="E59" s="332" t="s">
        <v>237</v>
      </c>
      <c r="F59" s="332"/>
      <c r="G59" s="332"/>
      <c r="H59" s="332"/>
      <c r="I59" s="332" t="s">
        <v>237</v>
      </c>
      <c r="J59" s="332">
        <v>2372.0701</v>
      </c>
      <c r="K59" s="332"/>
      <c r="L59" s="332"/>
      <c r="M59" s="332"/>
      <c r="N59" s="332"/>
      <c r="O59" s="332">
        <v>25.6452</v>
      </c>
      <c r="P59" s="332"/>
      <c r="Q59" s="332"/>
      <c r="R59" s="330">
        <v>2397.7153</v>
      </c>
    </row>
    <row r="60" spans="1:18" ht="12.75">
      <c r="A60" s="327" t="s">
        <v>238</v>
      </c>
      <c r="B60" s="332" t="s">
        <v>237</v>
      </c>
      <c r="C60" s="332" t="s">
        <v>237</v>
      </c>
      <c r="D60" s="332"/>
      <c r="E60" s="332" t="s">
        <v>237</v>
      </c>
      <c r="F60" s="332"/>
      <c r="G60" s="332"/>
      <c r="H60" s="332"/>
      <c r="I60" s="332" t="s">
        <v>237</v>
      </c>
      <c r="J60" s="332">
        <v>626.65506</v>
      </c>
      <c r="K60" s="332"/>
      <c r="L60" s="332"/>
      <c r="M60" s="332"/>
      <c r="N60" s="332"/>
      <c r="O60" s="332"/>
      <c r="P60" s="332"/>
      <c r="Q60" s="332"/>
      <c r="R60" s="330">
        <v>626.65506</v>
      </c>
    </row>
    <row r="61" spans="1:18" ht="12.75">
      <c r="A61" s="327" t="s">
        <v>239</v>
      </c>
      <c r="B61" s="332">
        <v>356.19</v>
      </c>
      <c r="C61" s="332">
        <v>-167.76883999999995</v>
      </c>
      <c r="D61" s="332">
        <v>0</v>
      </c>
      <c r="E61" s="332">
        <v>-5.812800000000001</v>
      </c>
      <c r="F61" s="332">
        <v>54.0617</v>
      </c>
      <c r="G61" s="332"/>
      <c r="H61" s="332"/>
      <c r="I61" s="332">
        <v>236.67006000000003</v>
      </c>
      <c r="J61" s="332">
        <v>-217.46097500000002</v>
      </c>
      <c r="K61" s="332">
        <v>-135.67293467000002</v>
      </c>
      <c r="L61" s="332"/>
      <c r="M61" s="332"/>
      <c r="N61" s="332"/>
      <c r="O61" s="332"/>
      <c r="P61" s="332"/>
      <c r="Q61" s="332"/>
      <c r="R61" s="330">
        <v>-116.46384967</v>
      </c>
    </row>
    <row r="62" spans="1:18" ht="12.75">
      <c r="A62" s="327" t="s">
        <v>240</v>
      </c>
      <c r="B62" s="332" t="s">
        <v>237</v>
      </c>
      <c r="C62" s="332" t="s">
        <v>237</v>
      </c>
      <c r="D62" s="332"/>
      <c r="E62" s="332" t="s">
        <v>237</v>
      </c>
      <c r="F62" s="332"/>
      <c r="G62" s="332"/>
      <c r="H62" s="332"/>
      <c r="I62" s="332" t="s">
        <v>237</v>
      </c>
      <c r="J62" s="332">
        <v>-188.19268000000002</v>
      </c>
      <c r="K62" s="332"/>
      <c r="L62" s="332"/>
      <c r="M62" s="332"/>
      <c r="N62" s="332"/>
      <c r="O62" s="332"/>
      <c r="P62" s="332"/>
      <c r="Q62" s="332"/>
      <c r="R62" s="330">
        <v>-188.19268000000002</v>
      </c>
    </row>
    <row r="63" spans="1:18" ht="12.75">
      <c r="A63" s="348" t="s">
        <v>41</v>
      </c>
      <c r="B63" s="335">
        <v>8920.82</v>
      </c>
      <c r="C63" s="335">
        <v>12631.328204</v>
      </c>
      <c r="D63" s="335">
        <v>9.976</v>
      </c>
      <c r="E63" s="335">
        <v>414.2572</v>
      </c>
      <c r="F63" s="335">
        <v>955.36056</v>
      </c>
      <c r="G63" s="335">
        <v>5512.2</v>
      </c>
      <c r="H63" s="335">
        <v>1471.08</v>
      </c>
      <c r="I63" s="335">
        <v>29915.021964000003</v>
      </c>
      <c r="J63" s="335">
        <v>30266.260369999996</v>
      </c>
      <c r="K63" s="335">
        <v>9690.08968382</v>
      </c>
      <c r="L63" s="335">
        <v>3631.694</v>
      </c>
      <c r="M63" s="335">
        <v>73.1</v>
      </c>
      <c r="N63" s="335">
        <v>0.473</v>
      </c>
      <c r="O63" s="335">
        <v>258.0258</v>
      </c>
      <c r="P63" s="335">
        <v>582</v>
      </c>
      <c r="Q63" s="335">
        <v>210</v>
      </c>
      <c r="R63" s="350">
        <v>74626.66481782001</v>
      </c>
    </row>
    <row r="64" spans="1:18" ht="13.5" thickBot="1">
      <c r="A64" s="331" t="s">
        <v>42</v>
      </c>
      <c r="B64" s="332"/>
      <c r="C64" s="332"/>
      <c r="D64" s="332"/>
      <c r="E64" s="332"/>
      <c r="F64" s="332"/>
      <c r="G64" s="332"/>
      <c r="H64" s="332"/>
      <c r="I64" s="332"/>
      <c r="J64" s="332">
        <v>82.41553000000002</v>
      </c>
      <c r="K64" s="332"/>
      <c r="L64" s="332"/>
      <c r="M64" s="332"/>
      <c r="N64" s="332"/>
      <c r="O64" s="332"/>
      <c r="P64" s="332"/>
      <c r="Q64" s="332"/>
      <c r="R64" s="330">
        <v>82.41553000000002</v>
      </c>
    </row>
    <row r="65" spans="1:18" ht="14.25" thickBot="1" thickTop="1">
      <c r="A65" s="337" t="s">
        <v>43</v>
      </c>
      <c r="B65" s="338">
        <v>8920.82</v>
      </c>
      <c r="C65" s="338">
        <v>12631.328204</v>
      </c>
      <c r="D65" s="338">
        <v>9.976</v>
      </c>
      <c r="E65" s="338">
        <v>414.2572</v>
      </c>
      <c r="F65" s="338">
        <v>955.36056</v>
      </c>
      <c r="G65" s="338">
        <v>5512.2</v>
      </c>
      <c r="H65" s="338">
        <v>1471.08</v>
      </c>
      <c r="I65" s="338">
        <v>29915.021964000003</v>
      </c>
      <c r="J65" s="338">
        <v>30348.675899999995</v>
      </c>
      <c r="K65" s="338">
        <v>9690.08968382</v>
      </c>
      <c r="L65" s="338">
        <v>3631.694</v>
      </c>
      <c r="M65" s="338">
        <v>73.1</v>
      </c>
      <c r="N65" s="338">
        <v>0.473</v>
      </c>
      <c r="O65" s="338">
        <v>258.0258</v>
      </c>
      <c r="P65" s="338">
        <v>582</v>
      </c>
      <c r="Q65" s="338">
        <v>210</v>
      </c>
      <c r="R65" s="339">
        <v>74709.08034782001</v>
      </c>
    </row>
    <row r="66" spans="1:18" ht="14.25" thickBot="1" thickTop="1">
      <c r="A66" s="291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340"/>
    </row>
    <row r="67" spans="1:18" ht="13.5" thickTop="1">
      <c r="A67" s="341" t="s">
        <v>44</v>
      </c>
      <c r="B67" s="342">
        <v>-4324.75</v>
      </c>
      <c r="C67" s="342">
        <v>-8977.195880000001</v>
      </c>
      <c r="D67" s="342">
        <v>-0.5254599999999999</v>
      </c>
      <c r="E67" s="342">
        <v>2140.0334</v>
      </c>
      <c r="F67" s="342" t="s">
        <v>237</v>
      </c>
      <c r="G67" s="342" t="s">
        <v>261</v>
      </c>
      <c r="H67" s="342">
        <v>0</v>
      </c>
      <c r="I67" s="342">
        <v>-11162.437940000002</v>
      </c>
      <c r="J67" s="342">
        <v>-5260.453935000009</v>
      </c>
      <c r="K67" s="342">
        <v>-4991.35</v>
      </c>
      <c r="L67" s="342">
        <v>-3631.694</v>
      </c>
      <c r="M67" s="342">
        <v>-73.1</v>
      </c>
      <c r="N67" s="342">
        <v>-0.473</v>
      </c>
      <c r="O67" s="342">
        <v>7102.335800000002</v>
      </c>
      <c r="P67" s="342">
        <v>0</v>
      </c>
      <c r="Q67" s="342">
        <v>0</v>
      </c>
      <c r="R67" s="344">
        <v>-18017.173075000006</v>
      </c>
    </row>
    <row r="68" spans="1:18" ht="12.75">
      <c r="A68" s="331" t="s">
        <v>241</v>
      </c>
      <c r="B68" s="332">
        <v>-858.45</v>
      </c>
      <c r="C68" s="332">
        <v>-8926.82948</v>
      </c>
      <c r="D68" s="332"/>
      <c r="E68" s="332"/>
      <c r="F68" s="332"/>
      <c r="G68" s="332"/>
      <c r="H68" s="332"/>
      <c r="I68" s="332">
        <v>-9785.279480000001</v>
      </c>
      <c r="J68" s="332">
        <v>-2246.9236300000002</v>
      </c>
      <c r="K68" s="332">
        <v>-4991.35</v>
      </c>
      <c r="L68" s="332">
        <v>-3631.694</v>
      </c>
      <c r="M68" s="332">
        <v>-73.1</v>
      </c>
      <c r="N68" s="332">
        <v>-0.473</v>
      </c>
      <c r="O68" s="332">
        <v>9547.926400000002</v>
      </c>
      <c r="P68" s="332"/>
      <c r="Q68" s="332"/>
      <c r="R68" s="330">
        <v>-11180.893709999998</v>
      </c>
    </row>
    <row r="69" spans="1:18" ht="12.75">
      <c r="A69" s="331" t="s">
        <v>242</v>
      </c>
      <c r="B69" s="332">
        <v>-3424.96</v>
      </c>
      <c r="C69" s="332" t="s">
        <v>237</v>
      </c>
      <c r="D69" s="332"/>
      <c r="E69" s="332">
        <v>2139.0334</v>
      </c>
      <c r="F69" s="332"/>
      <c r="G69" s="332"/>
      <c r="H69" s="332"/>
      <c r="I69" s="332">
        <v>-1285.9266000000002</v>
      </c>
      <c r="J69" s="332" t="s">
        <v>237</v>
      </c>
      <c r="K69" s="332" t="s">
        <v>237</v>
      </c>
      <c r="L69" s="332"/>
      <c r="M69" s="332"/>
      <c r="N69" s="332"/>
      <c r="O69" s="332" t="s">
        <v>237</v>
      </c>
      <c r="P69" s="332"/>
      <c r="Q69" s="332"/>
      <c r="R69" s="330">
        <v>-1285.9266000000002</v>
      </c>
    </row>
    <row r="70" spans="1:18" ht="12.75">
      <c r="A70" s="331" t="s">
        <v>6</v>
      </c>
      <c r="B70" s="332" t="s">
        <v>237</v>
      </c>
      <c r="C70" s="332">
        <v>-0.6</v>
      </c>
      <c r="D70" s="332"/>
      <c r="E70" s="332">
        <v>1</v>
      </c>
      <c r="F70" s="332"/>
      <c r="G70" s="332"/>
      <c r="H70" s="332"/>
      <c r="I70" s="332">
        <v>0.4</v>
      </c>
      <c r="J70" s="332" t="s">
        <v>237</v>
      </c>
      <c r="K70" s="332" t="s">
        <v>237</v>
      </c>
      <c r="L70" s="332"/>
      <c r="M70" s="332"/>
      <c r="N70" s="332"/>
      <c r="O70" s="332" t="s">
        <v>237</v>
      </c>
      <c r="P70" s="332"/>
      <c r="Q70" s="332"/>
      <c r="R70" s="330">
        <v>0.4</v>
      </c>
    </row>
    <row r="71" spans="1:18" ht="12.75">
      <c r="A71" s="331" t="s">
        <v>243</v>
      </c>
      <c r="B71" s="332" t="s">
        <v>237</v>
      </c>
      <c r="C71" s="332" t="s">
        <v>237</v>
      </c>
      <c r="D71" s="332"/>
      <c r="E71" s="332"/>
      <c r="F71" s="332"/>
      <c r="G71" s="332"/>
      <c r="H71" s="332"/>
      <c r="I71" s="332" t="s">
        <v>261</v>
      </c>
      <c r="J71" s="332">
        <v>-1703.42983</v>
      </c>
      <c r="K71" s="332" t="s">
        <v>237</v>
      </c>
      <c r="L71" s="332"/>
      <c r="M71" s="332"/>
      <c r="N71" s="332"/>
      <c r="O71" s="332">
        <v>-182.234</v>
      </c>
      <c r="P71" s="332"/>
      <c r="Q71" s="332"/>
      <c r="R71" s="330">
        <v>-1885.66383</v>
      </c>
    </row>
    <row r="72" spans="1:18" ht="13.5" thickBot="1">
      <c r="A72" s="331" t="s">
        <v>50</v>
      </c>
      <c r="B72" s="332">
        <v>-41.34</v>
      </c>
      <c r="C72" s="332">
        <v>-49.7664</v>
      </c>
      <c r="D72" s="332">
        <v>-0.5254599999999999</v>
      </c>
      <c r="E72" s="332">
        <v>0</v>
      </c>
      <c r="F72" s="332"/>
      <c r="G72" s="332"/>
      <c r="H72" s="332"/>
      <c r="I72" s="332">
        <v>-91.63186</v>
      </c>
      <c r="J72" s="332">
        <v>-1310.1004750000088</v>
      </c>
      <c r="K72" s="332">
        <v>0</v>
      </c>
      <c r="L72" s="332"/>
      <c r="M72" s="332"/>
      <c r="N72" s="332"/>
      <c r="O72" s="332">
        <v>-2263.3566</v>
      </c>
      <c r="P72" s="332"/>
      <c r="Q72" s="332"/>
      <c r="R72" s="330">
        <v>-3665.088935000009</v>
      </c>
    </row>
    <row r="73" spans="1:18" ht="14.25" thickBot="1" thickTop="1">
      <c r="A73" s="337" t="s">
        <v>245</v>
      </c>
      <c r="B73" s="338">
        <v>4596.07</v>
      </c>
      <c r="C73" s="338">
        <v>3654.1323239999983</v>
      </c>
      <c r="D73" s="338">
        <v>9.45054</v>
      </c>
      <c r="E73" s="338">
        <v>2554.2906</v>
      </c>
      <c r="F73" s="338">
        <v>955.36056</v>
      </c>
      <c r="G73" s="338">
        <v>5512.2</v>
      </c>
      <c r="H73" s="338">
        <v>1471.08</v>
      </c>
      <c r="I73" s="338">
        <v>18752.584024000003</v>
      </c>
      <c r="J73" s="338">
        <v>25088.152844999986</v>
      </c>
      <c r="K73" s="338">
        <v>4698.73968382</v>
      </c>
      <c r="L73" s="338">
        <v>0</v>
      </c>
      <c r="M73" s="338">
        <v>0</v>
      </c>
      <c r="N73" s="338">
        <v>0</v>
      </c>
      <c r="O73" s="338">
        <v>7360.361600000002</v>
      </c>
      <c r="P73" s="338">
        <v>582</v>
      </c>
      <c r="Q73" s="338">
        <v>210</v>
      </c>
      <c r="R73" s="339">
        <v>56691.907272820004</v>
      </c>
    </row>
    <row r="74" spans="1:18" ht="14.25" thickBot="1" thickTop="1">
      <c r="A74" s="291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340"/>
    </row>
    <row r="75" spans="1:18" ht="14.25" thickBot="1" thickTop="1">
      <c r="A75" s="337" t="s">
        <v>52</v>
      </c>
      <c r="B75" s="338">
        <v>4596.07</v>
      </c>
      <c r="C75" s="338">
        <v>3654.1323239999997</v>
      </c>
      <c r="D75" s="338">
        <v>9.45054</v>
      </c>
      <c r="E75" s="338">
        <v>2554.2906</v>
      </c>
      <c r="F75" s="338">
        <v>955.3605600000001</v>
      </c>
      <c r="G75" s="338">
        <v>5512.2</v>
      </c>
      <c r="H75" s="338">
        <v>1471.08</v>
      </c>
      <c r="I75" s="338">
        <v>18752.584024000003</v>
      </c>
      <c r="J75" s="338">
        <v>25088.152322500002</v>
      </c>
      <c r="K75" s="338">
        <v>4698.73968382</v>
      </c>
      <c r="L75" s="338" t="s">
        <v>237</v>
      </c>
      <c r="M75" s="338" t="s">
        <v>237</v>
      </c>
      <c r="N75" s="338"/>
      <c r="O75" s="338">
        <v>7360.3616</v>
      </c>
      <c r="P75" s="338">
        <v>582</v>
      </c>
      <c r="Q75" s="338">
        <v>210</v>
      </c>
      <c r="R75" s="339">
        <v>56691.837630320006</v>
      </c>
    </row>
    <row r="76" spans="1:18" ht="13.5" thickTop="1">
      <c r="A76" s="345" t="s">
        <v>53</v>
      </c>
      <c r="B76" s="346">
        <v>4097.71</v>
      </c>
      <c r="C76" s="346">
        <v>1940.1389202384</v>
      </c>
      <c r="D76" s="346">
        <v>4.74763</v>
      </c>
      <c r="E76" s="346">
        <v>2477.6254999999996</v>
      </c>
      <c r="F76" s="346">
        <v>955.3605600000001</v>
      </c>
      <c r="G76" s="346" t="s">
        <v>237</v>
      </c>
      <c r="H76" s="346" t="s">
        <v>237</v>
      </c>
      <c r="I76" s="346">
        <v>9475.582610238402</v>
      </c>
      <c r="J76" s="346">
        <v>5951.732662499999</v>
      </c>
      <c r="K76" s="346">
        <v>2272.6478056100004</v>
      </c>
      <c r="L76" s="346" t="s">
        <v>237</v>
      </c>
      <c r="M76" s="346" t="s">
        <v>237</v>
      </c>
      <c r="N76" s="346"/>
      <c r="O76" s="346">
        <v>3785.7028</v>
      </c>
      <c r="P76" s="346" t="s">
        <v>237</v>
      </c>
      <c r="Q76" s="346">
        <v>69</v>
      </c>
      <c r="R76" s="347">
        <v>21554.6658783484</v>
      </c>
    </row>
    <row r="77" spans="1:18" ht="12.75">
      <c r="A77" s="331" t="s">
        <v>246</v>
      </c>
      <c r="B77" s="332" t="s">
        <v>237</v>
      </c>
      <c r="C77" s="332" t="s">
        <v>237</v>
      </c>
      <c r="D77" s="332"/>
      <c r="E77" s="332">
        <v>2045.6001999999999</v>
      </c>
      <c r="F77" s="332"/>
      <c r="G77" s="332"/>
      <c r="H77" s="332"/>
      <c r="I77" s="332">
        <v>2045.6001999999999</v>
      </c>
      <c r="J77" s="332">
        <v>568.8077675000001</v>
      </c>
      <c r="K77" s="332">
        <v>4.851221829999999</v>
      </c>
      <c r="L77" s="332"/>
      <c r="M77" s="332"/>
      <c r="N77" s="332"/>
      <c r="O77" s="332">
        <v>748.458</v>
      </c>
      <c r="P77" s="332"/>
      <c r="Q77" s="332"/>
      <c r="R77" s="330">
        <v>3367.71718933</v>
      </c>
    </row>
    <row r="78" spans="1:18" ht="12.75">
      <c r="A78" s="331" t="s">
        <v>55</v>
      </c>
      <c r="B78" s="332">
        <v>35</v>
      </c>
      <c r="C78" s="332">
        <v>13.5</v>
      </c>
      <c r="D78" s="332"/>
      <c r="E78" s="332">
        <v>0</v>
      </c>
      <c r="F78" s="332"/>
      <c r="G78" s="332"/>
      <c r="H78" s="332"/>
      <c r="I78" s="332">
        <v>48.5</v>
      </c>
      <c r="J78" s="332">
        <v>749.10336</v>
      </c>
      <c r="K78" s="332">
        <v>0</v>
      </c>
      <c r="L78" s="332"/>
      <c r="M78" s="332"/>
      <c r="N78" s="332"/>
      <c r="O78" s="332">
        <v>569.492</v>
      </c>
      <c r="P78" s="332"/>
      <c r="Q78" s="332"/>
      <c r="R78" s="330">
        <v>1367.0953599999998</v>
      </c>
    </row>
    <row r="79" spans="1:18" ht="12.75">
      <c r="A79" s="331" t="s">
        <v>56</v>
      </c>
      <c r="B79" s="332" t="s">
        <v>237</v>
      </c>
      <c r="C79" s="332" t="s">
        <v>237</v>
      </c>
      <c r="D79" s="332"/>
      <c r="E79" s="332" t="s">
        <v>237</v>
      </c>
      <c r="F79" s="332"/>
      <c r="G79" s="332"/>
      <c r="H79" s="332"/>
      <c r="I79" s="332" t="s">
        <v>237</v>
      </c>
      <c r="J79" s="332">
        <v>1753.9990249999998</v>
      </c>
      <c r="K79" s="332" t="s">
        <v>237</v>
      </c>
      <c r="L79" s="332"/>
      <c r="M79" s="332"/>
      <c r="N79" s="332"/>
      <c r="O79" s="332" t="s">
        <v>237</v>
      </c>
      <c r="P79" s="332"/>
      <c r="Q79" s="332"/>
      <c r="R79" s="330">
        <v>1753.9990249999998</v>
      </c>
    </row>
    <row r="80" spans="1:18" ht="12.75">
      <c r="A80" s="331" t="s">
        <v>57</v>
      </c>
      <c r="B80" s="332" t="s">
        <v>237</v>
      </c>
      <c r="C80" s="332">
        <v>33.963</v>
      </c>
      <c r="D80" s="332"/>
      <c r="E80" s="332" t="s">
        <v>237</v>
      </c>
      <c r="F80" s="332"/>
      <c r="G80" s="332" t="s">
        <v>237</v>
      </c>
      <c r="H80" s="332"/>
      <c r="I80" s="332">
        <v>33.963</v>
      </c>
      <c r="J80" s="332">
        <v>105.81326999999999</v>
      </c>
      <c r="K80" s="332">
        <v>448.63</v>
      </c>
      <c r="L80" s="332"/>
      <c r="M80" s="332"/>
      <c r="N80" s="332"/>
      <c r="O80" s="332">
        <v>64.31829567400001</v>
      </c>
      <c r="P80" s="332"/>
      <c r="Q80" s="332"/>
      <c r="R80" s="330">
        <v>652.7245656739999</v>
      </c>
    </row>
    <row r="81" spans="1:18" ht="12.75">
      <c r="A81" s="331" t="s">
        <v>58</v>
      </c>
      <c r="B81" s="332">
        <v>758.16</v>
      </c>
      <c r="C81" s="332">
        <v>361.70009999999996</v>
      </c>
      <c r="D81" s="332"/>
      <c r="E81" s="332">
        <v>0</v>
      </c>
      <c r="F81" s="332">
        <v>794.1926300000001</v>
      </c>
      <c r="G81" s="332"/>
      <c r="H81" s="332"/>
      <c r="I81" s="332">
        <v>1914.0527300000003</v>
      </c>
      <c r="J81" s="332">
        <v>53.893974199999995</v>
      </c>
      <c r="K81" s="332">
        <v>7.4785201400000005</v>
      </c>
      <c r="L81" s="332"/>
      <c r="M81" s="332"/>
      <c r="N81" s="332"/>
      <c r="O81" s="332">
        <v>242.269531192</v>
      </c>
      <c r="P81" s="332"/>
      <c r="Q81" s="332"/>
      <c r="R81" s="330">
        <v>2217.6947555320003</v>
      </c>
    </row>
    <row r="82" spans="1:18" ht="12.75">
      <c r="A82" s="331" t="s">
        <v>59</v>
      </c>
      <c r="B82" s="332">
        <v>57.26</v>
      </c>
      <c r="C82" s="332">
        <v>341.2755</v>
      </c>
      <c r="D82" s="332"/>
      <c r="E82" s="332">
        <v>56</v>
      </c>
      <c r="F82" s="332"/>
      <c r="G82" s="332"/>
      <c r="H82" s="332"/>
      <c r="I82" s="332">
        <v>454.5355</v>
      </c>
      <c r="J82" s="332">
        <v>158.9136</v>
      </c>
      <c r="K82" s="332">
        <v>0</v>
      </c>
      <c r="L82" s="332"/>
      <c r="M82" s="332"/>
      <c r="N82" s="332"/>
      <c r="O82" s="332">
        <v>0</v>
      </c>
      <c r="P82" s="332"/>
      <c r="Q82" s="332"/>
      <c r="R82" s="330">
        <v>613.4491</v>
      </c>
    </row>
    <row r="83" spans="1:18" ht="12.75">
      <c r="A83" s="331" t="s">
        <v>60</v>
      </c>
      <c r="B83" s="332">
        <v>48</v>
      </c>
      <c r="C83" s="332">
        <v>13.2</v>
      </c>
      <c r="D83" s="332"/>
      <c r="E83" s="332">
        <v>7.7</v>
      </c>
      <c r="F83" s="332">
        <v>0</v>
      </c>
      <c r="G83" s="332"/>
      <c r="H83" s="332"/>
      <c r="I83" s="332">
        <v>68.9</v>
      </c>
      <c r="J83" s="332">
        <v>265.44</v>
      </c>
      <c r="K83" s="332">
        <v>0</v>
      </c>
      <c r="L83" s="332"/>
      <c r="M83" s="332"/>
      <c r="N83" s="332"/>
      <c r="O83" s="332">
        <v>0</v>
      </c>
      <c r="P83" s="332"/>
      <c r="Q83" s="332"/>
      <c r="R83" s="330">
        <v>334.34</v>
      </c>
    </row>
    <row r="84" spans="1:18" ht="12.75">
      <c r="A84" s="331" t="s">
        <v>61</v>
      </c>
      <c r="B84" s="332">
        <v>3199.29</v>
      </c>
      <c r="C84" s="332">
        <v>1176.5003202384</v>
      </c>
      <c r="D84" s="332">
        <v>4.74763</v>
      </c>
      <c r="E84" s="332">
        <v>368.3253</v>
      </c>
      <c r="F84" s="332">
        <v>161.16792999999998</v>
      </c>
      <c r="G84" s="332"/>
      <c r="H84" s="332"/>
      <c r="I84" s="332">
        <v>4910.0311802384</v>
      </c>
      <c r="J84" s="332">
        <v>2295.7616657999997</v>
      </c>
      <c r="K84" s="332">
        <v>1811.6880636400003</v>
      </c>
      <c r="L84" s="332"/>
      <c r="M84" s="332"/>
      <c r="N84" s="332"/>
      <c r="O84" s="332">
        <v>2161.1649731340003</v>
      </c>
      <c r="P84" s="332"/>
      <c r="Q84" s="332">
        <v>69</v>
      </c>
      <c r="R84" s="330">
        <v>11247.645882812401</v>
      </c>
    </row>
    <row r="85" spans="1:18" ht="12.75">
      <c r="A85" s="348" t="s">
        <v>62</v>
      </c>
      <c r="B85" s="349">
        <v>4.76</v>
      </c>
      <c r="C85" s="349">
        <v>0</v>
      </c>
      <c r="D85" s="349" t="s">
        <v>237</v>
      </c>
      <c r="E85" s="349" t="s">
        <v>237</v>
      </c>
      <c r="F85" s="349" t="s">
        <v>237</v>
      </c>
      <c r="G85" s="349" t="s">
        <v>237</v>
      </c>
      <c r="H85" s="349" t="s">
        <v>237</v>
      </c>
      <c r="I85" s="349">
        <v>4.76</v>
      </c>
      <c r="J85" s="349">
        <v>10695.75328</v>
      </c>
      <c r="K85" s="349">
        <v>3.64</v>
      </c>
      <c r="L85" s="349" t="s">
        <v>237</v>
      </c>
      <c r="M85" s="349" t="s">
        <v>237</v>
      </c>
      <c r="N85" s="349"/>
      <c r="O85" s="349">
        <v>55.986</v>
      </c>
      <c r="P85" s="349" t="s">
        <v>237</v>
      </c>
      <c r="Q85" s="349">
        <v>0</v>
      </c>
      <c r="R85" s="350">
        <v>10760.139280000001</v>
      </c>
    </row>
    <row r="86" spans="1:18" ht="12.75">
      <c r="A86" s="331" t="s">
        <v>247</v>
      </c>
      <c r="B86" s="332">
        <v>4.76</v>
      </c>
      <c r="C86" s="332">
        <v>0</v>
      </c>
      <c r="D86" s="332"/>
      <c r="E86" s="332"/>
      <c r="F86" s="332"/>
      <c r="G86" s="332"/>
      <c r="H86" s="332"/>
      <c r="I86" s="332">
        <v>4.76</v>
      </c>
      <c r="J86" s="332">
        <v>211.8</v>
      </c>
      <c r="K86" s="332">
        <v>0</v>
      </c>
      <c r="L86" s="332"/>
      <c r="M86" s="332"/>
      <c r="N86" s="332"/>
      <c r="O86" s="332">
        <v>55.986</v>
      </c>
      <c r="P86" s="332"/>
      <c r="Q86" s="332"/>
      <c r="R86" s="330">
        <v>272.546</v>
      </c>
    </row>
    <row r="87" spans="1:18" ht="12.75">
      <c r="A87" s="331" t="s">
        <v>248</v>
      </c>
      <c r="B87" s="332" t="s">
        <v>237</v>
      </c>
      <c r="C87" s="332" t="s">
        <v>237</v>
      </c>
      <c r="D87" s="332"/>
      <c r="E87" s="332"/>
      <c r="F87" s="332"/>
      <c r="G87" s="332"/>
      <c r="H87" s="332"/>
      <c r="I87" s="332" t="s">
        <v>237</v>
      </c>
      <c r="J87" s="332">
        <v>226.083</v>
      </c>
      <c r="K87" s="332" t="s">
        <v>237</v>
      </c>
      <c r="L87" s="332"/>
      <c r="M87" s="332"/>
      <c r="N87" s="332"/>
      <c r="O87" s="332" t="s">
        <v>237</v>
      </c>
      <c r="P87" s="332"/>
      <c r="Q87" s="332"/>
      <c r="R87" s="330">
        <v>226.083</v>
      </c>
    </row>
    <row r="88" spans="1:18" ht="12.75">
      <c r="A88" s="331" t="s">
        <v>249</v>
      </c>
      <c r="B88" s="332" t="s">
        <v>237</v>
      </c>
      <c r="C88" s="332" t="s">
        <v>237</v>
      </c>
      <c r="D88" s="332"/>
      <c r="E88" s="332"/>
      <c r="F88" s="332"/>
      <c r="G88" s="332"/>
      <c r="H88" s="332"/>
      <c r="I88" s="332" t="s">
        <v>237</v>
      </c>
      <c r="J88" s="332">
        <v>1105.905585</v>
      </c>
      <c r="K88" s="332" t="s">
        <v>237</v>
      </c>
      <c r="L88" s="332"/>
      <c r="M88" s="332"/>
      <c r="N88" s="332"/>
      <c r="O88" s="332" t="s">
        <v>237</v>
      </c>
      <c r="P88" s="332"/>
      <c r="Q88" s="332"/>
      <c r="R88" s="330">
        <v>1105.905585</v>
      </c>
    </row>
    <row r="89" spans="1:18" ht="12.75">
      <c r="A89" s="331" t="s">
        <v>250</v>
      </c>
      <c r="B89" s="332" t="s">
        <v>237</v>
      </c>
      <c r="C89" s="332" t="s">
        <v>237</v>
      </c>
      <c r="D89" s="332"/>
      <c r="E89" s="332"/>
      <c r="F89" s="332"/>
      <c r="G89" s="332"/>
      <c r="H89" s="332"/>
      <c r="I89" s="332" t="s">
        <v>237</v>
      </c>
      <c r="J89" s="332">
        <v>9151.964695</v>
      </c>
      <c r="K89" s="332">
        <v>3.64</v>
      </c>
      <c r="L89" s="332"/>
      <c r="M89" s="332"/>
      <c r="N89" s="332"/>
      <c r="O89" s="332" t="s">
        <v>237</v>
      </c>
      <c r="P89" s="332"/>
      <c r="Q89" s="332"/>
      <c r="R89" s="330">
        <v>9155.604695</v>
      </c>
    </row>
    <row r="90" spans="1:18" ht="12.75">
      <c r="A90" s="351" t="s">
        <v>262</v>
      </c>
      <c r="B90" s="307">
        <v>493.6</v>
      </c>
      <c r="C90" s="307">
        <v>1713.9934037615997</v>
      </c>
      <c r="D90" s="307">
        <v>4.70291</v>
      </c>
      <c r="E90" s="307">
        <v>76.6651</v>
      </c>
      <c r="F90" s="307">
        <v>0</v>
      </c>
      <c r="G90" s="307">
        <v>5512.2</v>
      </c>
      <c r="H90" s="307">
        <v>1471.08</v>
      </c>
      <c r="I90" s="307">
        <v>9272.2414137616</v>
      </c>
      <c r="J90" s="307">
        <v>6168.57006</v>
      </c>
      <c r="K90" s="307">
        <v>2422.45187821</v>
      </c>
      <c r="L90" s="307"/>
      <c r="M90" s="307"/>
      <c r="N90" s="307"/>
      <c r="O90" s="307">
        <v>3518.6728000000003</v>
      </c>
      <c r="P90" s="307">
        <v>582</v>
      </c>
      <c r="Q90" s="307">
        <v>141</v>
      </c>
      <c r="R90" s="352">
        <v>22104.936151971597</v>
      </c>
    </row>
    <row r="91" spans="1:18" ht="12.75">
      <c r="A91" s="334" t="s">
        <v>64</v>
      </c>
      <c r="B91" s="394">
        <v>493.6</v>
      </c>
      <c r="C91" s="335">
        <v>1713.9934037615997</v>
      </c>
      <c r="D91" s="335">
        <v>4.70291</v>
      </c>
      <c r="E91" s="394">
        <v>76.6651</v>
      </c>
      <c r="F91" s="335">
        <v>0</v>
      </c>
      <c r="G91" s="335">
        <v>5512.2</v>
      </c>
      <c r="H91" s="335">
        <v>1471.08</v>
      </c>
      <c r="I91" s="394">
        <v>9272.2414137616</v>
      </c>
      <c r="J91" s="394">
        <v>3543.430215</v>
      </c>
      <c r="K91" s="394">
        <v>2422.45187821</v>
      </c>
      <c r="L91" s="335"/>
      <c r="M91" s="335"/>
      <c r="N91" s="335"/>
      <c r="O91" s="335">
        <v>3316.7448000000004</v>
      </c>
      <c r="P91" s="335">
        <v>582</v>
      </c>
      <c r="Q91" s="394">
        <v>141</v>
      </c>
      <c r="R91" s="336">
        <v>19277.8683069716</v>
      </c>
    </row>
    <row r="92" spans="1:18" ht="12.75">
      <c r="A92" s="334" t="s">
        <v>65</v>
      </c>
      <c r="B92" s="335"/>
      <c r="C92" s="335" t="s">
        <v>237</v>
      </c>
      <c r="D92" s="335"/>
      <c r="E92" s="335"/>
      <c r="F92" s="335"/>
      <c r="G92" s="335"/>
      <c r="H92" s="335"/>
      <c r="I92" s="335"/>
      <c r="J92" s="394">
        <v>2625.1398449999997</v>
      </c>
      <c r="K92" s="394" t="s">
        <v>237</v>
      </c>
      <c r="L92" s="335"/>
      <c r="M92" s="335"/>
      <c r="N92" s="395"/>
      <c r="O92" s="395">
        <v>201.928</v>
      </c>
      <c r="P92" s="335"/>
      <c r="Q92" s="335"/>
      <c r="R92" s="336">
        <v>2827.0678449999996</v>
      </c>
    </row>
    <row r="93" spans="1:18" ht="13.5" thickBot="1">
      <c r="A93" s="348" t="s">
        <v>66</v>
      </c>
      <c r="B93" s="349"/>
      <c r="C93" s="354"/>
      <c r="D93" s="349"/>
      <c r="E93" s="349"/>
      <c r="F93" s="349"/>
      <c r="G93" s="349"/>
      <c r="H93" s="349"/>
      <c r="I93" s="349"/>
      <c r="J93" s="353">
        <v>2272.0963199999997</v>
      </c>
      <c r="K93" s="353" t="s">
        <v>237</v>
      </c>
      <c r="L93" s="349"/>
      <c r="M93" s="349"/>
      <c r="N93" s="328"/>
      <c r="O93" s="328" t="s">
        <v>237</v>
      </c>
      <c r="P93" s="349"/>
      <c r="Q93" s="349"/>
      <c r="R93" s="350">
        <v>2272.0963199999997</v>
      </c>
    </row>
    <row r="94" spans="1:18" ht="13.5" thickTop="1">
      <c r="A94" s="355" t="s">
        <v>251</v>
      </c>
      <c r="B94" s="356">
        <v>2980.9</v>
      </c>
      <c r="C94" s="356">
        <v>32706.6</v>
      </c>
      <c r="D94" s="356">
        <v>0</v>
      </c>
      <c r="E94" s="396" t="s">
        <v>237</v>
      </c>
      <c r="F94" s="396" t="s">
        <v>237</v>
      </c>
      <c r="G94" s="396" t="s">
        <v>237</v>
      </c>
      <c r="H94" s="356">
        <v>254.6</v>
      </c>
      <c r="I94" s="356">
        <v>35942.1</v>
      </c>
      <c r="J94" s="356">
        <v>7923.3</v>
      </c>
      <c r="K94" s="356">
        <v>24837.5</v>
      </c>
      <c r="L94" s="356">
        <v>42229</v>
      </c>
      <c r="M94" s="356">
        <v>85</v>
      </c>
      <c r="N94" s="356">
        <v>5.5</v>
      </c>
      <c r="O94" s="356">
        <v>111022.4</v>
      </c>
      <c r="P94" s="396" t="s">
        <v>237</v>
      </c>
      <c r="Q94" s="396" t="s">
        <v>237</v>
      </c>
      <c r="R94" s="413" t="s">
        <v>237</v>
      </c>
    </row>
    <row r="95" spans="1:18" ht="13.5" thickBot="1">
      <c r="A95" s="327" t="s">
        <v>252</v>
      </c>
      <c r="B95" s="276">
        <v>335</v>
      </c>
      <c r="C95" s="276">
        <v>6213.9</v>
      </c>
      <c r="D95" s="276">
        <v>15.7</v>
      </c>
      <c r="E95" s="279" t="s">
        <v>237</v>
      </c>
      <c r="F95" s="279" t="s">
        <v>237</v>
      </c>
      <c r="G95" s="279" t="s">
        <v>237</v>
      </c>
      <c r="H95" s="276">
        <v>22.4</v>
      </c>
      <c r="I95" s="276">
        <v>6587</v>
      </c>
      <c r="J95" s="276">
        <v>1929.6</v>
      </c>
      <c r="K95" s="276">
        <v>4504.7</v>
      </c>
      <c r="L95" s="276">
        <v>10306.5</v>
      </c>
      <c r="M95" s="276">
        <v>17.5</v>
      </c>
      <c r="N95" s="276">
        <v>8.7</v>
      </c>
      <c r="O95" s="276">
        <v>23354</v>
      </c>
      <c r="P95" s="279" t="s">
        <v>237</v>
      </c>
      <c r="Q95" s="279" t="s">
        <v>237</v>
      </c>
      <c r="R95" s="333" t="s">
        <v>237</v>
      </c>
    </row>
    <row r="96" spans="1:18" ht="13.5" thickTop="1">
      <c r="A96" s="90" t="s">
        <v>74</v>
      </c>
      <c r="B96" s="397">
        <v>560155</v>
      </c>
      <c r="C96" s="365" t="s">
        <v>263</v>
      </c>
      <c r="D96" s="360"/>
      <c r="E96" s="360"/>
      <c r="F96" s="361" t="s">
        <v>76</v>
      </c>
      <c r="G96" s="360"/>
      <c r="H96" s="362"/>
      <c r="I96" s="363" t="s">
        <v>264</v>
      </c>
      <c r="J96" s="364"/>
      <c r="K96" s="365" t="s">
        <v>265</v>
      </c>
      <c r="L96" s="366">
        <v>1346.0709681380074</v>
      </c>
      <c r="M96" s="360"/>
      <c r="N96" s="360"/>
      <c r="O96" s="361" t="s">
        <v>266</v>
      </c>
      <c r="P96" s="398"/>
      <c r="Q96" s="360"/>
      <c r="R96" s="367">
        <v>3.9</v>
      </c>
    </row>
    <row r="97" spans="1:18" ht="13.5" thickBot="1">
      <c r="A97" s="97" t="s">
        <v>79</v>
      </c>
      <c r="B97" s="399">
        <v>546069</v>
      </c>
      <c r="C97" s="369" t="s">
        <v>267</v>
      </c>
      <c r="D97" s="370"/>
      <c r="E97" s="371">
        <v>65.156</v>
      </c>
      <c r="F97" s="372" t="s">
        <v>268</v>
      </c>
      <c r="G97" s="370"/>
      <c r="H97" s="373">
        <v>1146.6185822920377</v>
      </c>
      <c r="I97" s="374" t="s">
        <v>269</v>
      </c>
      <c r="J97" s="375"/>
      <c r="K97" s="376" t="s">
        <v>270</v>
      </c>
      <c r="L97" s="373">
        <v>1749.9953956657866</v>
      </c>
      <c r="M97" s="370"/>
      <c r="N97" s="370"/>
      <c r="O97" s="372" t="s">
        <v>271</v>
      </c>
      <c r="P97" s="400"/>
      <c r="Q97" s="370"/>
      <c r="R97" s="377">
        <v>3.1</v>
      </c>
    </row>
  </sheetData>
  <sheetProtection/>
  <mergeCells count="4">
    <mergeCell ref="A1:Q1"/>
    <mergeCell ref="A2:Q2"/>
    <mergeCell ref="A51:R51"/>
    <mergeCell ref="A52:R52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60" zoomScaleNormal="50" zoomScalePageLayoutView="0" workbookViewId="0" topLeftCell="A1">
      <selection activeCell="A47" sqref="A47:P90"/>
    </sheetView>
  </sheetViews>
  <sheetFormatPr defaultColWidth="9.140625" defaultRowHeight="12.75"/>
  <cols>
    <col min="1" max="1" width="23.8515625" style="0" customWidth="1"/>
  </cols>
  <sheetData>
    <row r="1" spans="1:16" ht="12.75">
      <c r="A1" s="564" t="s">
        <v>98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86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2.75">
      <c r="A5" s="90"/>
      <c r="B5" s="91" t="s">
        <v>4</v>
      </c>
      <c r="C5" s="92" t="s">
        <v>5</v>
      </c>
      <c r="D5" s="92" t="s">
        <v>6</v>
      </c>
      <c r="E5" s="92" t="s">
        <v>87</v>
      </c>
      <c r="F5" s="91" t="s">
        <v>8</v>
      </c>
      <c r="G5" s="91" t="s">
        <v>9</v>
      </c>
      <c r="H5" s="92" t="s">
        <v>10</v>
      </c>
      <c r="I5" s="91" t="s">
        <v>11</v>
      </c>
      <c r="J5" s="91" t="s">
        <v>88</v>
      </c>
      <c r="K5" s="91" t="s">
        <v>13</v>
      </c>
      <c r="L5" s="92" t="s">
        <v>14</v>
      </c>
      <c r="M5" s="92" t="s">
        <v>99</v>
      </c>
      <c r="N5" s="92" t="s">
        <v>16</v>
      </c>
      <c r="O5" s="94" t="s">
        <v>17</v>
      </c>
      <c r="P5" s="4"/>
    </row>
    <row r="6" spans="1:16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96" t="s">
        <v>29</v>
      </c>
      <c r="N6" s="12" t="s">
        <v>28</v>
      </c>
      <c r="O6" s="96" t="s">
        <v>29</v>
      </c>
      <c r="P6" s="4"/>
    </row>
    <row r="7" spans="1:16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9" t="s">
        <v>31</v>
      </c>
      <c r="I7" s="98" t="s">
        <v>31</v>
      </c>
      <c r="J7" s="98" t="s">
        <v>32</v>
      </c>
      <c r="K7" s="98" t="s">
        <v>32</v>
      </c>
      <c r="L7" s="99" t="s">
        <v>33</v>
      </c>
      <c r="M7" s="101" t="s">
        <v>34</v>
      </c>
      <c r="N7" s="99" t="s">
        <v>33</v>
      </c>
      <c r="O7" s="101" t="s">
        <v>34</v>
      </c>
      <c r="P7" s="4"/>
    </row>
    <row r="8" spans="1:16" ht="12.75">
      <c r="A8" s="95" t="s">
        <v>35</v>
      </c>
      <c r="B8" s="20">
        <v>4641</v>
      </c>
      <c r="C8" s="20"/>
      <c r="D8" s="20"/>
      <c r="E8" s="20">
        <v>7342</v>
      </c>
      <c r="F8" s="20">
        <v>168</v>
      </c>
      <c r="G8" s="20">
        <v>13503</v>
      </c>
      <c r="H8" s="20">
        <v>9514</v>
      </c>
      <c r="I8" s="20">
        <v>3388</v>
      </c>
      <c r="J8" s="20"/>
      <c r="K8" s="20"/>
      <c r="L8" s="20">
        <v>3204</v>
      </c>
      <c r="M8" s="20">
        <v>38</v>
      </c>
      <c r="N8" s="20"/>
      <c r="O8" s="102"/>
      <c r="P8" s="4"/>
    </row>
    <row r="9" spans="1:16" ht="12.75">
      <c r="A9" s="103" t="s">
        <v>36</v>
      </c>
      <c r="B9" s="23"/>
      <c r="C9" s="23"/>
      <c r="D9" s="23"/>
      <c r="E9" s="23"/>
      <c r="F9" s="23"/>
      <c r="G9" s="23"/>
      <c r="H9" s="23"/>
      <c r="I9" s="23">
        <v>8237</v>
      </c>
      <c r="J9" s="23"/>
      <c r="K9" s="23"/>
      <c r="L9" s="23"/>
      <c r="M9" s="23"/>
      <c r="N9" s="23"/>
      <c r="O9" s="104"/>
      <c r="P9" s="4"/>
    </row>
    <row r="10" spans="1:16" ht="12.75">
      <c r="A10" s="103" t="s">
        <v>37</v>
      </c>
      <c r="B10" s="23"/>
      <c r="C10" s="23"/>
      <c r="D10" s="23"/>
      <c r="E10" s="23"/>
      <c r="F10" s="23"/>
      <c r="G10" s="23"/>
      <c r="H10" s="23"/>
      <c r="I10" s="23">
        <v>879</v>
      </c>
      <c r="J10" s="23"/>
      <c r="K10" s="23"/>
      <c r="L10" s="23"/>
      <c r="M10" s="23"/>
      <c r="N10" s="23"/>
      <c r="O10" s="104"/>
      <c r="P10" s="4"/>
    </row>
    <row r="11" spans="1:16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>
        <v>105</v>
      </c>
      <c r="J11" s="23"/>
      <c r="K11" s="23"/>
      <c r="L11" s="23"/>
      <c r="M11" s="23"/>
      <c r="N11" s="23"/>
      <c r="O11" s="104"/>
      <c r="P11" s="4"/>
    </row>
    <row r="12" spans="1:16" ht="12.75">
      <c r="A12" s="103" t="s">
        <v>39</v>
      </c>
      <c r="B12" s="23">
        <v>-3</v>
      </c>
      <c r="C12" s="23">
        <v>35</v>
      </c>
      <c r="D12" s="23"/>
      <c r="E12" s="23">
        <v>13</v>
      </c>
      <c r="F12" s="23"/>
      <c r="G12" s="23"/>
      <c r="H12" s="23"/>
      <c r="I12" s="23">
        <v>-105</v>
      </c>
      <c r="J12" s="23"/>
      <c r="K12" s="23"/>
      <c r="L12" s="23"/>
      <c r="M12" s="23"/>
      <c r="N12" s="23"/>
      <c r="O12" s="104"/>
      <c r="P12" s="4"/>
    </row>
    <row r="13" spans="1:16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>
        <v>-321</v>
      </c>
      <c r="J13" s="26"/>
      <c r="K13" s="26"/>
      <c r="L13" s="26"/>
      <c r="M13" s="26"/>
      <c r="N13" s="26"/>
      <c r="O13" s="106"/>
      <c r="P13" s="4"/>
    </row>
    <row r="14" spans="1:16" ht="12.75">
      <c r="A14" s="105" t="s">
        <v>41</v>
      </c>
      <c r="B14" s="26">
        <v>4638</v>
      </c>
      <c r="C14" s="26">
        <v>35</v>
      </c>
      <c r="D14" s="26"/>
      <c r="E14" s="26">
        <v>7355</v>
      </c>
      <c r="F14" s="26">
        <v>168</v>
      </c>
      <c r="G14" s="26">
        <v>13503</v>
      </c>
      <c r="H14" s="26">
        <v>9514</v>
      </c>
      <c r="I14" s="26">
        <v>10215</v>
      </c>
      <c r="J14" s="26"/>
      <c r="K14" s="26"/>
      <c r="L14" s="26">
        <v>3204</v>
      </c>
      <c r="M14" s="26">
        <v>38</v>
      </c>
      <c r="N14" s="26"/>
      <c r="O14" s="106"/>
      <c r="P14" s="4"/>
    </row>
    <row r="15" spans="1:16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04"/>
      <c r="P15" s="4"/>
    </row>
    <row r="16" spans="1:16" ht="13.5" thickBot="1">
      <c r="A16" s="107" t="s">
        <v>43</v>
      </c>
      <c r="B16" s="108">
        <v>4638</v>
      </c>
      <c r="C16" s="108">
        <v>35</v>
      </c>
      <c r="D16" s="108"/>
      <c r="E16" s="108">
        <v>7355</v>
      </c>
      <c r="F16" s="108">
        <v>168</v>
      </c>
      <c r="G16" s="108">
        <v>13503</v>
      </c>
      <c r="H16" s="108">
        <v>9514</v>
      </c>
      <c r="I16" s="108">
        <v>10215</v>
      </c>
      <c r="J16" s="108"/>
      <c r="K16" s="108"/>
      <c r="L16" s="108">
        <v>3204</v>
      </c>
      <c r="M16" s="108">
        <v>38</v>
      </c>
      <c r="N16" s="108"/>
      <c r="O16" s="109"/>
      <c r="P16" s="4"/>
    </row>
    <row r="17" spans="1:16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2.75">
      <c r="A18" s="110" t="s">
        <v>44</v>
      </c>
      <c r="B18" s="111">
        <v>-3164</v>
      </c>
      <c r="C18" s="111">
        <v>1486</v>
      </c>
      <c r="D18" s="111">
        <v>42</v>
      </c>
      <c r="E18" s="111">
        <v>-1204</v>
      </c>
      <c r="F18" s="111"/>
      <c r="G18" s="111"/>
      <c r="H18" s="111"/>
      <c r="I18" s="111">
        <v>-2041</v>
      </c>
      <c r="J18" s="111"/>
      <c r="K18" s="111">
        <v>133</v>
      </c>
      <c r="L18" s="111">
        <v>-3204</v>
      </c>
      <c r="M18" s="111"/>
      <c r="N18" s="111">
        <v>9427</v>
      </c>
      <c r="O18" s="112"/>
      <c r="P18" s="4"/>
    </row>
    <row r="19" spans="1:16" ht="12.75">
      <c r="A19" s="103" t="s">
        <v>45</v>
      </c>
      <c r="B19" s="23">
        <v>-1042</v>
      </c>
      <c r="C19" s="23"/>
      <c r="D19" s="23"/>
      <c r="E19" s="23">
        <v>-1163</v>
      </c>
      <c r="F19" s="23"/>
      <c r="G19" s="23"/>
      <c r="H19" s="23"/>
      <c r="I19" s="23">
        <v>-1195</v>
      </c>
      <c r="J19" s="23"/>
      <c r="K19" s="23"/>
      <c r="L19" s="23">
        <v>-3204</v>
      </c>
      <c r="M19" s="23"/>
      <c r="N19" s="23">
        <v>11242</v>
      </c>
      <c r="O19" s="104"/>
      <c r="P19" s="4"/>
    </row>
    <row r="20" spans="1:16" ht="12.75">
      <c r="A20" s="103" t="s">
        <v>46</v>
      </c>
      <c r="B20" s="23">
        <v>-287</v>
      </c>
      <c r="C20" s="23">
        <v>182</v>
      </c>
      <c r="D20" s="23"/>
      <c r="E20" s="23"/>
      <c r="F20" s="23"/>
      <c r="G20" s="23"/>
      <c r="H20" s="23"/>
      <c r="I20" s="23"/>
      <c r="J20" s="23"/>
      <c r="K20" s="23">
        <v>133</v>
      </c>
      <c r="L20" s="23"/>
      <c r="M20" s="23"/>
      <c r="N20" s="23"/>
      <c r="O20" s="104"/>
      <c r="P20" s="4"/>
    </row>
    <row r="21" spans="1:16" ht="12.75">
      <c r="A21" s="103" t="s">
        <v>47</v>
      </c>
      <c r="B21" s="23">
        <v>-1835</v>
      </c>
      <c r="C21" s="23">
        <v>1310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04"/>
      <c r="P21" s="4"/>
    </row>
    <row r="22" spans="1:16" ht="12.75">
      <c r="A22" s="103" t="s">
        <v>48</v>
      </c>
      <c r="B22" s="23"/>
      <c r="C22" s="23">
        <v>-6</v>
      </c>
      <c r="D22" s="23">
        <v>43</v>
      </c>
      <c r="E22" s="23">
        <v>-41</v>
      </c>
      <c r="F22" s="23"/>
      <c r="G22" s="23"/>
      <c r="H22" s="23"/>
      <c r="I22" s="23">
        <v>-5</v>
      </c>
      <c r="J22" s="23"/>
      <c r="K22" s="23"/>
      <c r="L22" s="23"/>
      <c r="M22" s="23"/>
      <c r="N22" s="23"/>
      <c r="O22" s="104"/>
      <c r="P22" s="4"/>
    </row>
    <row r="23" spans="1:16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>
        <v>-533</v>
      </c>
      <c r="J23" s="23"/>
      <c r="K23" s="23"/>
      <c r="L23" s="23"/>
      <c r="M23" s="23"/>
      <c r="N23" s="23">
        <v>-100</v>
      </c>
      <c r="O23" s="104"/>
      <c r="P23" s="4"/>
    </row>
    <row r="24" spans="1:16" ht="13.5" thickBot="1">
      <c r="A24" s="103" t="s">
        <v>50</v>
      </c>
      <c r="B24" s="23"/>
      <c r="C24" s="23"/>
      <c r="D24" s="23">
        <v>-1</v>
      </c>
      <c r="E24" s="23"/>
      <c r="F24" s="23"/>
      <c r="G24" s="23"/>
      <c r="H24" s="23"/>
      <c r="I24" s="23">
        <v>-308</v>
      </c>
      <c r="J24" s="23"/>
      <c r="K24" s="23"/>
      <c r="L24" s="23"/>
      <c r="M24" s="23"/>
      <c r="N24" s="23">
        <v>-1715</v>
      </c>
      <c r="O24" s="104"/>
      <c r="P24" s="4"/>
    </row>
    <row r="25" spans="1:16" ht="13.5" thickBot="1">
      <c r="A25" s="107" t="s">
        <v>51</v>
      </c>
      <c r="B25" s="108">
        <v>1474</v>
      </c>
      <c r="C25" s="108">
        <v>1521</v>
      </c>
      <c r="D25" s="108">
        <v>42</v>
      </c>
      <c r="E25" s="108">
        <v>6151</v>
      </c>
      <c r="F25" s="108">
        <v>168</v>
      </c>
      <c r="G25" s="108">
        <v>13503</v>
      </c>
      <c r="H25" s="108">
        <v>9514</v>
      </c>
      <c r="I25" s="108">
        <v>8174</v>
      </c>
      <c r="J25" s="108">
        <v>0</v>
      </c>
      <c r="K25" s="108">
        <v>133</v>
      </c>
      <c r="L25" s="108">
        <v>0</v>
      </c>
      <c r="M25" s="108">
        <v>38</v>
      </c>
      <c r="N25" s="108">
        <v>9427</v>
      </c>
      <c r="O25" s="109">
        <v>0</v>
      </c>
      <c r="P25" s="4"/>
    </row>
    <row r="26" spans="1:16" ht="13.5" thickBo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"/>
    </row>
    <row r="27" spans="1:16" ht="12.75">
      <c r="A27" s="110" t="s">
        <v>52</v>
      </c>
      <c r="B27" s="111">
        <v>1474</v>
      </c>
      <c r="C27" s="111">
        <v>1521</v>
      </c>
      <c r="D27" s="111">
        <v>42</v>
      </c>
      <c r="E27" s="111">
        <v>6151</v>
      </c>
      <c r="F27" s="111">
        <v>168</v>
      </c>
      <c r="G27" s="111">
        <v>13503</v>
      </c>
      <c r="H27" s="111">
        <v>9514</v>
      </c>
      <c r="I27" s="111">
        <v>8174</v>
      </c>
      <c r="J27" s="111"/>
      <c r="K27" s="111">
        <v>133</v>
      </c>
      <c r="L27" s="111"/>
      <c r="M27" s="111">
        <v>38</v>
      </c>
      <c r="N27" s="111">
        <v>9427</v>
      </c>
      <c r="O27" s="112"/>
      <c r="P27" s="4"/>
    </row>
    <row r="28" spans="1:16" ht="12.75">
      <c r="A28" s="113" t="s">
        <v>53</v>
      </c>
      <c r="B28" s="44">
        <v>365</v>
      </c>
      <c r="C28" s="44">
        <v>1195</v>
      </c>
      <c r="D28" s="44"/>
      <c r="E28" s="44">
        <v>2524</v>
      </c>
      <c r="F28" s="44"/>
      <c r="G28" s="44"/>
      <c r="H28" s="44"/>
      <c r="I28" s="44">
        <v>2342</v>
      </c>
      <c r="J28" s="44"/>
      <c r="K28" s="44"/>
      <c r="L28" s="44"/>
      <c r="M28" s="44"/>
      <c r="N28" s="44">
        <v>6092</v>
      </c>
      <c r="O28" s="114"/>
      <c r="P28" s="4"/>
    </row>
    <row r="29" spans="1:16" ht="12.75">
      <c r="A29" s="103" t="s">
        <v>54</v>
      </c>
      <c r="B29" s="23"/>
      <c r="C29" s="23">
        <v>1122</v>
      </c>
      <c r="D29" s="23"/>
      <c r="E29" s="23">
        <v>6</v>
      </c>
      <c r="F29" s="23"/>
      <c r="G29" s="23"/>
      <c r="H29" s="23"/>
      <c r="I29" s="23">
        <v>128</v>
      </c>
      <c r="J29" s="23"/>
      <c r="K29" s="23"/>
      <c r="L29" s="23"/>
      <c r="M29" s="23"/>
      <c r="N29" s="23">
        <v>957</v>
      </c>
      <c r="O29" s="104"/>
      <c r="P29" s="4"/>
    </row>
    <row r="30" spans="1:16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>
        <v>143</v>
      </c>
      <c r="J30" s="23"/>
      <c r="K30" s="23"/>
      <c r="L30" s="23"/>
      <c r="M30" s="23"/>
      <c r="N30" s="23">
        <v>470</v>
      </c>
      <c r="O30" s="104"/>
      <c r="P30" s="4"/>
    </row>
    <row r="31" spans="1:16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>
        <v>123</v>
      </c>
      <c r="J31" s="23"/>
      <c r="K31" s="23"/>
      <c r="L31" s="23"/>
      <c r="M31" s="23"/>
      <c r="N31" s="23"/>
      <c r="O31" s="104"/>
      <c r="P31" s="4"/>
    </row>
    <row r="32" spans="1:16" ht="12.75">
      <c r="A32" s="103" t="s">
        <v>57</v>
      </c>
      <c r="B32" s="23"/>
      <c r="C32" s="23"/>
      <c r="D32" s="23"/>
      <c r="E32" s="23">
        <v>832</v>
      </c>
      <c r="F32" s="23"/>
      <c r="G32" s="23"/>
      <c r="H32" s="23"/>
      <c r="I32" s="23">
        <v>26</v>
      </c>
      <c r="J32" s="23"/>
      <c r="K32" s="23"/>
      <c r="L32" s="23"/>
      <c r="M32" s="23"/>
      <c r="N32" s="23">
        <v>399</v>
      </c>
      <c r="O32" s="104"/>
      <c r="P32" s="4"/>
    </row>
    <row r="33" spans="1:16" ht="12.75">
      <c r="A33" s="103" t="s">
        <v>58</v>
      </c>
      <c r="B33" s="23">
        <v>27</v>
      </c>
      <c r="C33" s="23"/>
      <c r="D33" s="23"/>
      <c r="E33" s="23">
        <v>423</v>
      </c>
      <c r="F33" s="23"/>
      <c r="G33" s="23"/>
      <c r="H33" s="23"/>
      <c r="I33" s="23">
        <v>1025</v>
      </c>
      <c r="J33" s="23"/>
      <c r="K33" s="23"/>
      <c r="L33" s="23"/>
      <c r="M33" s="23"/>
      <c r="N33" s="23">
        <v>1037</v>
      </c>
      <c r="O33" s="104"/>
      <c r="P33" s="4"/>
    </row>
    <row r="34" spans="1:16" ht="12.75">
      <c r="A34" s="103" t="s">
        <v>59</v>
      </c>
      <c r="B34" s="23">
        <v>25</v>
      </c>
      <c r="C34" s="23"/>
      <c r="D34" s="23"/>
      <c r="E34" s="23">
        <v>399</v>
      </c>
      <c r="F34" s="23"/>
      <c r="G34" s="23"/>
      <c r="H34" s="23"/>
      <c r="I34" s="23">
        <v>67</v>
      </c>
      <c r="J34" s="23"/>
      <c r="K34" s="23"/>
      <c r="L34" s="23"/>
      <c r="M34" s="23"/>
      <c r="N34" s="23">
        <v>173</v>
      </c>
      <c r="O34" s="104"/>
      <c r="P34" s="4"/>
    </row>
    <row r="35" spans="1:16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>
        <v>70</v>
      </c>
      <c r="J35" s="23"/>
      <c r="K35" s="23"/>
      <c r="L35" s="23"/>
      <c r="M35" s="23"/>
      <c r="N35" s="23">
        <v>230</v>
      </c>
      <c r="O35" s="104"/>
      <c r="P35" s="4"/>
    </row>
    <row r="36" spans="1:16" ht="12.75">
      <c r="A36" s="103" t="s">
        <v>61</v>
      </c>
      <c r="B36" s="23">
        <v>313</v>
      </c>
      <c r="C36" s="23">
        <v>73</v>
      </c>
      <c r="D36" s="23"/>
      <c r="E36" s="23">
        <v>864</v>
      </c>
      <c r="F36" s="23"/>
      <c r="G36" s="23"/>
      <c r="H36" s="23"/>
      <c r="I36" s="23">
        <v>760</v>
      </c>
      <c r="J36" s="23"/>
      <c r="K36" s="23"/>
      <c r="L36" s="23"/>
      <c r="M36" s="23"/>
      <c r="N36" s="23">
        <v>2826</v>
      </c>
      <c r="O36" s="104"/>
      <c r="P36" s="4"/>
    </row>
    <row r="37" spans="1:16" ht="12.75">
      <c r="A37" s="115" t="s">
        <v>62</v>
      </c>
      <c r="B37" s="47">
        <v>803</v>
      </c>
      <c r="C37" s="47">
        <v>2</v>
      </c>
      <c r="D37" s="47">
        <v>22</v>
      </c>
      <c r="E37" s="47">
        <v>134</v>
      </c>
      <c r="F37" s="47"/>
      <c r="G37" s="47"/>
      <c r="H37" s="47"/>
      <c r="I37" s="47">
        <v>3174</v>
      </c>
      <c r="J37" s="47"/>
      <c r="K37" s="47"/>
      <c r="L37" s="47"/>
      <c r="M37" s="47"/>
      <c r="N37" s="47">
        <v>108</v>
      </c>
      <c r="O37" s="116"/>
      <c r="P37" s="4"/>
    </row>
    <row r="38" spans="1:16" ht="12.75">
      <c r="A38" s="115" t="s">
        <v>63</v>
      </c>
      <c r="B38" s="47">
        <v>306</v>
      </c>
      <c r="C38" s="47">
        <v>324</v>
      </c>
      <c r="D38" s="47">
        <v>20</v>
      </c>
      <c r="E38" s="47">
        <v>3493</v>
      </c>
      <c r="F38" s="47">
        <v>168</v>
      </c>
      <c r="G38" s="47">
        <v>13503</v>
      </c>
      <c r="H38" s="47">
        <v>9514</v>
      </c>
      <c r="I38" s="47">
        <v>2290</v>
      </c>
      <c r="J38" s="47"/>
      <c r="K38" s="47">
        <v>133</v>
      </c>
      <c r="L38" s="47"/>
      <c r="M38" s="47">
        <v>38</v>
      </c>
      <c r="N38" s="47">
        <v>3227</v>
      </c>
      <c r="O38" s="116"/>
      <c r="P38" s="4"/>
    </row>
    <row r="39" spans="1:16" ht="12.75">
      <c r="A39" s="115" t="s">
        <v>64</v>
      </c>
      <c r="B39" s="47">
        <v>306</v>
      </c>
      <c r="C39" s="47">
        <v>324</v>
      </c>
      <c r="D39" s="47">
        <v>20</v>
      </c>
      <c r="E39" s="47">
        <v>3493</v>
      </c>
      <c r="F39" s="47">
        <v>168</v>
      </c>
      <c r="G39" s="47">
        <v>13503</v>
      </c>
      <c r="H39" s="47">
        <v>9514</v>
      </c>
      <c r="I39" s="47">
        <v>1611</v>
      </c>
      <c r="J39" s="47"/>
      <c r="K39" s="47">
        <v>133</v>
      </c>
      <c r="L39" s="47"/>
      <c r="M39" s="47">
        <v>38</v>
      </c>
      <c r="N39" s="47">
        <v>3180</v>
      </c>
      <c r="O39" s="116"/>
      <c r="P39" s="4"/>
    </row>
    <row r="40" spans="1:16" ht="12.75">
      <c r="A40" s="115" t="s">
        <v>65</v>
      </c>
      <c r="B40" s="47"/>
      <c r="C40" s="47"/>
      <c r="D40" s="47"/>
      <c r="E40" s="47"/>
      <c r="F40" s="47"/>
      <c r="G40" s="47"/>
      <c r="H40" s="47"/>
      <c r="I40" s="47">
        <v>679</v>
      </c>
      <c r="J40" s="47"/>
      <c r="K40" s="47"/>
      <c r="L40" s="47"/>
      <c r="M40" s="47"/>
      <c r="N40" s="47">
        <v>47</v>
      </c>
      <c r="O40" s="116"/>
      <c r="P40" s="4"/>
    </row>
    <row r="41" spans="1:16" ht="13.5" thickBot="1">
      <c r="A41" s="97" t="s">
        <v>66</v>
      </c>
      <c r="B41" s="117"/>
      <c r="C41" s="117"/>
      <c r="D41" s="117"/>
      <c r="E41" s="117"/>
      <c r="F41" s="117"/>
      <c r="G41" s="117"/>
      <c r="H41" s="117"/>
      <c r="I41" s="117">
        <v>368</v>
      </c>
      <c r="J41" s="117"/>
      <c r="K41" s="117"/>
      <c r="L41" s="117"/>
      <c r="M41" s="117"/>
      <c r="N41" s="117"/>
      <c r="O41" s="118"/>
      <c r="P41" s="4"/>
    </row>
    <row r="42" spans="1:16" ht="12.75">
      <c r="A42" s="90" t="s">
        <v>67</v>
      </c>
      <c r="B42" s="119">
        <v>1431.4</v>
      </c>
      <c r="C42" s="119"/>
      <c r="D42" s="119"/>
      <c r="E42" s="119">
        <v>1489.4</v>
      </c>
      <c r="F42" s="119"/>
      <c r="G42" s="119"/>
      <c r="H42" s="119">
        <v>175.5</v>
      </c>
      <c r="I42" s="119">
        <v>4941.4</v>
      </c>
      <c r="J42" s="119"/>
      <c r="K42" s="119"/>
      <c r="L42" s="119">
        <v>3204.2</v>
      </c>
      <c r="M42" s="119"/>
      <c r="N42" s="119">
        <v>11241.9</v>
      </c>
      <c r="O42" s="120"/>
      <c r="P42" s="4"/>
    </row>
    <row r="43" spans="1:16" ht="13.5" thickBot="1">
      <c r="A43" s="97" t="s">
        <v>68</v>
      </c>
      <c r="B43" s="121">
        <v>350.3</v>
      </c>
      <c r="C43" s="121"/>
      <c r="D43" s="121"/>
      <c r="E43" s="121">
        <v>308.6</v>
      </c>
      <c r="F43" s="121"/>
      <c r="G43" s="121"/>
      <c r="H43" s="121">
        <v>12.4</v>
      </c>
      <c r="I43" s="121">
        <v>1147.4</v>
      </c>
      <c r="J43" s="121"/>
      <c r="K43" s="121"/>
      <c r="L43" s="121">
        <v>892.6</v>
      </c>
      <c r="M43" s="121"/>
      <c r="N43" s="121">
        <v>2711.3</v>
      </c>
      <c r="O43" s="122"/>
      <c r="P43" s="4"/>
    </row>
    <row r="44" spans="1:16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98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4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</row>
    <row r="52" spans="1:16" ht="13.5" thickBot="1">
      <c r="A52" s="126"/>
      <c r="B52" s="127" t="s">
        <v>4</v>
      </c>
      <c r="C52" s="127" t="s">
        <v>72</v>
      </c>
      <c r="D52" s="127" t="s">
        <v>87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99</v>
      </c>
      <c r="N52" s="127" t="s">
        <v>16</v>
      </c>
      <c r="O52" s="128" t="s">
        <v>17</v>
      </c>
      <c r="P52" s="129" t="s">
        <v>71</v>
      </c>
    </row>
    <row r="53" spans="1:16" ht="12.75">
      <c r="A53" s="90" t="s">
        <v>35</v>
      </c>
      <c r="B53" s="147">
        <v>2831.01</v>
      </c>
      <c r="C53" s="147"/>
      <c r="D53" s="147">
        <v>2202.6</v>
      </c>
      <c r="E53" s="147">
        <v>72.24</v>
      </c>
      <c r="F53" s="147">
        <v>4050.9</v>
      </c>
      <c r="G53" s="147">
        <v>2188.22</v>
      </c>
      <c r="H53" s="147">
        <v>11344.97</v>
      </c>
      <c r="I53" s="147">
        <v>3557.4</v>
      </c>
      <c r="J53" s="147"/>
      <c r="K53" s="147"/>
      <c r="L53" s="147">
        <v>275.544</v>
      </c>
      <c r="M53" s="147">
        <v>38</v>
      </c>
      <c r="N53" s="147"/>
      <c r="O53" s="148"/>
      <c r="P53" s="149">
        <v>15215.914</v>
      </c>
    </row>
    <row r="54" spans="1:16" ht="12.75">
      <c r="A54" s="103" t="s">
        <v>36</v>
      </c>
      <c r="B54" s="65"/>
      <c r="C54" s="65"/>
      <c r="D54" s="65"/>
      <c r="E54" s="65"/>
      <c r="F54" s="65"/>
      <c r="G54" s="65"/>
      <c r="H54" s="65"/>
      <c r="I54" s="65">
        <v>8648.85</v>
      </c>
      <c r="J54" s="65"/>
      <c r="K54" s="65"/>
      <c r="L54" s="65"/>
      <c r="M54" s="65"/>
      <c r="N54" s="65"/>
      <c r="O54" s="66"/>
      <c r="P54" s="104">
        <v>8648.85</v>
      </c>
    </row>
    <row r="55" spans="1:16" ht="12.75">
      <c r="A55" s="103" t="s">
        <v>37</v>
      </c>
      <c r="B55" s="65">
        <v>0</v>
      </c>
      <c r="C55" s="65"/>
      <c r="D55" s="65"/>
      <c r="E55" s="65"/>
      <c r="F55" s="65"/>
      <c r="G55" s="65"/>
      <c r="H55" s="65">
        <v>0</v>
      </c>
      <c r="I55" s="65">
        <v>922.95</v>
      </c>
      <c r="J55" s="65"/>
      <c r="K55" s="65"/>
      <c r="L55" s="65"/>
      <c r="M55" s="65"/>
      <c r="N55" s="65"/>
      <c r="O55" s="66"/>
      <c r="P55" s="104">
        <v>922.95</v>
      </c>
    </row>
    <row r="56" spans="1:16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110.25</v>
      </c>
      <c r="J56" s="65"/>
      <c r="K56" s="65"/>
      <c r="L56" s="65"/>
      <c r="M56" s="65"/>
      <c r="N56" s="65"/>
      <c r="O56" s="66"/>
      <c r="P56" s="104">
        <v>110.25</v>
      </c>
    </row>
    <row r="57" spans="1:16" ht="12.75">
      <c r="A57" s="103" t="s">
        <v>39</v>
      </c>
      <c r="B57" s="65">
        <v>-1.83</v>
      </c>
      <c r="C57" s="65">
        <v>24.5</v>
      </c>
      <c r="D57" s="65">
        <v>3.9</v>
      </c>
      <c r="E57" s="65"/>
      <c r="F57" s="65"/>
      <c r="G57" s="65"/>
      <c r="H57" s="65">
        <v>26.57</v>
      </c>
      <c r="I57" s="65">
        <v>-110.25</v>
      </c>
      <c r="J57" s="65"/>
      <c r="K57" s="65"/>
      <c r="L57" s="65"/>
      <c r="M57" s="65"/>
      <c r="N57" s="65"/>
      <c r="O57" s="66"/>
      <c r="P57" s="104">
        <v>-83.68</v>
      </c>
    </row>
    <row r="58" spans="1:16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-337.05</v>
      </c>
      <c r="J58" s="67"/>
      <c r="K58" s="67"/>
      <c r="L58" s="67"/>
      <c r="M58" s="67"/>
      <c r="N58" s="67"/>
      <c r="O58" s="68"/>
      <c r="P58" s="106">
        <v>-337.05</v>
      </c>
    </row>
    <row r="59" spans="1:16" ht="12.75">
      <c r="A59" s="113" t="s">
        <v>41</v>
      </c>
      <c r="B59" s="150">
        <v>2829.18</v>
      </c>
      <c r="C59" s="150">
        <v>24.5</v>
      </c>
      <c r="D59" s="150">
        <v>2206.5</v>
      </c>
      <c r="E59" s="150">
        <v>72.24</v>
      </c>
      <c r="F59" s="150">
        <v>4050.9</v>
      </c>
      <c r="G59" s="150">
        <v>2188.22</v>
      </c>
      <c r="H59" s="150">
        <v>11371.54</v>
      </c>
      <c r="I59" s="150">
        <v>10725.75</v>
      </c>
      <c r="J59" s="150"/>
      <c r="K59" s="150"/>
      <c r="L59" s="150">
        <v>275.544</v>
      </c>
      <c r="M59" s="150">
        <v>38</v>
      </c>
      <c r="N59" s="150"/>
      <c r="O59" s="151"/>
      <c r="P59" s="114">
        <v>22410.834000000003</v>
      </c>
    </row>
    <row r="60" spans="1:16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104"/>
    </row>
    <row r="61" spans="1:16" ht="13.5" thickBot="1">
      <c r="A61" s="107" t="s">
        <v>43</v>
      </c>
      <c r="B61" s="133">
        <v>2829.18</v>
      </c>
      <c r="C61" s="133">
        <v>24.5</v>
      </c>
      <c r="D61" s="133">
        <v>2206.5</v>
      </c>
      <c r="E61" s="133">
        <v>72.24</v>
      </c>
      <c r="F61" s="133">
        <v>4050.9</v>
      </c>
      <c r="G61" s="133">
        <v>2188.22</v>
      </c>
      <c r="H61" s="133">
        <v>11371.54</v>
      </c>
      <c r="I61" s="133">
        <v>10725.75</v>
      </c>
      <c r="J61" s="133"/>
      <c r="K61" s="133"/>
      <c r="L61" s="133">
        <v>275.544</v>
      </c>
      <c r="M61" s="133">
        <v>38</v>
      </c>
      <c r="N61" s="133"/>
      <c r="O61" s="134"/>
      <c r="P61" s="109">
        <v>22410.834000000003</v>
      </c>
    </row>
    <row r="62" spans="1:16" ht="13.5" thickBot="1">
      <c r="A62" s="31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110" t="s">
        <v>44</v>
      </c>
      <c r="B63" s="111">
        <v>-1930.04</v>
      </c>
      <c r="C63" s="111">
        <v>1006.6</v>
      </c>
      <c r="D63" s="111">
        <v>-361.2</v>
      </c>
      <c r="E63" s="111"/>
      <c r="F63" s="111"/>
      <c r="G63" s="111"/>
      <c r="H63" s="111">
        <v>-1284.64</v>
      </c>
      <c r="I63" s="111">
        <v>-2143.05</v>
      </c>
      <c r="J63" s="111"/>
      <c r="K63" s="111">
        <v>55.86</v>
      </c>
      <c r="L63" s="111">
        <v>-275.544</v>
      </c>
      <c r="M63" s="111"/>
      <c r="N63" s="111">
        <v>810.7219999999999</v>
      </c>
      <c r="O63" s="111"/>
      <c r="P63" s="112">
        <v>-2836.652</v>
      </c>
    </row>
    <row r="64" spans="1:16" ht="12.75">
      <c r="A64" s="103" t="s">
        <v>45</v>
      </c>
      <c r="B64" s="23">
        <v>-635.62</v>
      </c>
      <c r="C64" s="23"/>
      <c r="D64" s="23">
        <v>-348.9</v>
      </c>
      <c r="E64" s="23"/>
      <c r="F64" s="23"/>
      <c r="G64" s="23"/>
      <c r="H64" s="23">
        <v>-984.52</v>
      </c>
      <c r="I64" s="23">
        <v>-1254.75</v>
      </c>
      <c r="J64" s="23"/>
      <c r="K64" s="23"/>
      <c r="L64" s="23">
        <v>-275.544</v>
      </c>
      <c r="M64" s="23"/>
      <c r="N64" s="23">
        <v>966.8119999999999</v>
      </c>
      <c r="O64" s="23"/>
      <c r="P64" s="104">
        <v>-1548.002</v>
      </c>
    </row>
    <row r="65" spans="1:16" ht="12.75">
      <c r="A65" s="103" t="s">
        <v>46</v>
      </c>
      <c r="B65" s="23">
        <v>-175.07</v>
      </c>
      <c r="C65" s="23">
        <v>72.8</v>
      </c>
      <c r="D65" s="23"/>
      <c r="E65" s="23"/>
      <c r="F65" s="23"/>
      <c r="G65" s="23"/>
      <c r="H65" s="23">
        <v>-102.27</v>
      </c>
      <c r="I65" s="23"/>
      <c r="J65" s="23"/>
      <c r="K65" s="23">
        <v>55.86</v>
      </c>
      <c r="L65" s="23"/>
      <c r="M65" s="23"/>
      <c r="N65" s="23"/>
      <c r="O65" s="23"/>
      <c r="P65" s="104">
        <v>-46.41</v>
      </c>
    </row>
    <row r="66" spans="1:16" ht="12.75">
      <c r="A66" s="103" t="s">
        <v>47</v>
      </c>
      <c r="B66" s="23">
        <v>-1119.35</v>
      </c>
      <c r="C66" s="23">
        <v>917</v>
      </c>
      <c r="D66" s="23"/>
      <c r="E66" s="23"/>
      <c r="F66" s="23"/>
      <c r="G66" s="23"/>
      <c r="H66" s="23">
        <v>-202.35</v>
      </c>
      <c r="I66" s="23"/>
      <c r="J66" s="23"/>
      <c r="K66" s="23"/>
      <c r="L66" s="23"/>
      <c r="M66" s="23"/>
      <c r="N66" s="23"/>
      <c r="O66" s="23"/>
      <c r="P66" s="104">
        <v>-202.35</v>
      </c>
    </row>
    <row r="67" spans="1:16" ht="12.75">
      <c r="A67" s="103" t="s">
        <v>48</v>
      </c>
      <c r="B67" s="23"/>
      <c r="C67" s="23">
        <v>17.3</v>
      </c>
      <c r="D67" s="23">
        <v>-12.3</v>
      </c>
      <c r="E67" s="23"/>
      <c r="F67" s="23"/>
      <c r="G67" s="23"/>
      <c r="H67" s="23">
        <v>5</v>
      </c>
      <c r="I67" s="23">
        <v>-5.25</v>
      </c>
      <c r="J67" s="23"/>
      <c r="K67" s="23"/>
      <c r="L67" s="23"/>
      <c r="M67" s="23"/>
      <c r="N67" s="23"/>
      <c r="O67" s="23"/>
      <c r="P67" s="104">
        <v>-0.24999999999999822</v>
      </c>
    </row>
    <row r="68" spans="1:16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-559.65</v>
      </c>
      <c r="J68" s="23"/>
      <c r="K68" s="23"/>
      <c r="L68" s="23"/>
      <c r="M68" s="23"/>
      <c r="N68" s="23">
        <v>-8.6</v>
      </c>
      <c r="O68" s="23"/>
      <c r="P68" s="104">
        <v>-568.25</v>
      </c>
    </row>
    <row r="69" spans="1:16" ht="13.5" thickBot="1">
      <c r="A69" s="103" t="s">
        <v>50</v>
      </c>
      <c r="B69" s="23"/>
      <c r="C69" s="23">
        <v>-0.5</v>
      </c>
      <c r="D69" s="23"/>
      <c r="E69" s="23"/>
      <c r="F69" s="23"/>
      <c r="G69" s="23"/>
      <c r="H69" s="23">
        <v>-0.5</v>
      </c>
      <c r="I69" s="23">
        <v>-323.4</v>
      </c>
      <c r="J69" s="23"/>
      <c r="K69" s="23"/>
      <c r="L69" s="23"/>
      <c r="M69" s="23"/>
      <c r="N69" s="23">
        <v>-147.49</v>
      </c>
      <c r="O69" s="23"/>
      <c r="P69" s="104">
        <v>-471.39</v>
      </c>
    </row>
    <row r="70" spans="1:16" ht="13.5" thickBot="1">
      <c r="A70" s="107" t="s">
        <v>51</v>
      </c>
      <c r="B70" s="108">
        <v>899.14</v>
      </c>
      <c r="C70" s="108">
        <v>1031.1</v>
      </c>
      <c r="D70" s="108">
        <v>1845.3</v>
      </c>
      <c r="E70" s="108">
        <v>72.24</v>
      </c>
      <c r="F70" s="108">
        <v>4050.9</v>
      </c>
      <c r="G70" s="108">
        <v>2188.22</v>
      </c>
      <c r="H70" s="108">
        <v>10086.9</v>
      </c>
      <c r="I70" s="108">
        <v>8582.7</v>
      </c>
      <c r="J70" s="108">
        <v>0</v>
      </c>
      <c r="K70" s="108">
        <v>55.86</v>
      </c>
      <c r="L70" s="108">
        <v>0</v>
      </c>
      <c r="M70" s="108">
        <v>38</v>
      </c>
      <c r="N70" s="108">
        <v>810.7219999999999</v>
      </c>
      <c r="O70" s="108">
        <v>0</v>
      </c>
      <c r="P70" s="108">
        <v>19574.182</v>
      </c>
    </row>
    <row r="71" spans="1:16" ht="13.5" thickBot="1">
      <c r="A71" s="41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110" t="s">
        <v>52</v>
      </c>
      <c r="B72" s="111">
        <v>899.14</v>
      </c>
      <c r="C72" s="111">
        <v>1031.1</v>
      </c>
      <c r="D72" s="111">
        <v>1845.3</v>
      </c>
      <c r="E72" s="111">
        <v>72.24</v>
      </c>
      <c r="F72" s="111">
        <v>4050.9</v>
      </c>
      <c r="G72" s="111">
        <v>2188.22</v>
      </c>
      <c r="H72" s="111">
        <v>10086.9</v>
      </c>
      <c r="I72" s="111">
        <v>8582.7</v>
      </c>
      <c r="J72" s="111"/>
      <c r="K72" s="111">
        <v>55.86</v>
      </c>
      <c r="L72" s="111"/>
      <c r="M72" s="111">
        <v>38</v>
      </c>
      <c r="N72" s="111">
        <v>810.7219999999999</v>
      </c>
      <c r="O72" s="111"/>
      <c r="P72" s="112">
        <v>19574.182</v>
      </c>
    </row>
    <row r="73" spans="1:16" ht="12.75">
      <c r="A73" s="113" t="s">
        <v>53</v>
      </c>
      <c r="B73" s="44">
        <v>222.65</v>
      </c>
      <c r="C73" s="44">
        <v>836.5</v>
      </c>
      <c r="D73" s="44">
        <v>757.2</v>
      </c>
      <c r="E73" s="44"/>
      <c r="F73" s="44"/>
      <c r="G73" s="44"/>
      <c r="H73" s="44">
        <v>1816.35</v>
      </c>
      <c r="I73" s="44">
        <v>2459.1</v>
      </c>
      <c r="J73" s="44"/>
      <c r="K73" s="44"/>
      <c r="L73" s="44"/>
      <c r="M73" s="44"/>
      <c r="N73" s="44">
        <v>523.9119999999999</v>
      </c>
      <c r="O73" s="44"/>
      <c r="P73" s="114">
        <v>4799.362</v>
      </c>
    </row>
    <row r="74" spans="1:16" ht="12.75">
      <c r="A74" s="103" t="s">
        <v>54</v>
      </c>
      <c r="B74" s="23"/>
      <c r="C74" s="23">
        <v>785.4</v>
      </c>
      <c r="D74" s="23">
        <v>1.8</v>
      </c>
      <c r="E74" s="23"/>
      <c r="F74" s="23"/>
      <c r="G74" s="23"/>
      <c r="H74" s="23">
        <v>787.2</v>
      </c>
      <c r="I74" s="23">
        <v>134.4</v>
      </c>
      <c r="J74" s="23"/>
      <c r="K74" s="23"/>
      <c r="L74" s="23"/>
      <c r="M74" s="23"/>
      <c r="N74" s="23">
        <v>82.30199999999999</v>
      </c>
      <c r="O74" s="23"/>
      <c r="P74" s="104">
        <v>1003.9019999999999</v>
      </c>
    </row>
    <row r="75" spans="1:16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150.15</v>
      </c>
      <c r="J75" s="23"/>
      <c r="K75" s="23"/>
      <c r="L75" s="23"/>
      <c r="M75" s="23"/>
      <c r="N75" s="23">
        <v>40.42</v>
      </c>
      <c r="O75" s="23"/>
      <c r="P75" s="104">
        <v>190.57</v>
      </c>
    </row>
    <row r="76" spans="1:16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129.15</v>
      </c>
      <c r="J76" s="23"/>
      <c r="K76" s="23"/>
      <c r="L76" s="23"/>
      <c r="M76" s="23"/>
      <c r="N76" s="23"/>
      <c r="O76" s="23"/>
      <c r="P76" s="104">
        <v>129.15</v>
      </c>
    </row>
    <row r="77" spans="1:16" ht="12.75">
      <c r="A77" s="103" t="s">
        <v>57</v>
      </c>
      <c r="B77" s="23"/>
      <c r="C77" s="23"/>
      <c r="D77" s="23">
        <v>249.6</v>
      </c>
      <c r="E77" s="23"/>
      <c r="F77" s="23"/>
      <c r="G77" s="23"/>
      <c r="H77" s="23">
        <v>249.6</v>
      </c>
      <c r="I77" s="23">
        <v>27.3</v>
      </c>
      <c r="J77" s="23"/>
      <c r="K77" s="23"/>
      <c r="L77" s="23"/>
      <c r="M77" s="23"/>
      <c r="N77" s="23">
        <v>34.314</v>
      </c>
      <c r="O77" s="23"/>
      <c r="P77" s="104">
        <v>311.214</v>
      </c>
    </row>
    <row r="78" spans="1:16" ht="12.75">
      <c r="A78" s="103" t="s">
        <v>58</v>
      </c>
      <c r="B78" s="23">
        <v>16.47</v>
      </c>
      <c r="C78" s="23"/>
      <c r="D78" s="23">
        <v>126.9</v>
      </c>
      <c r="E78" s="23"/>
      <c r="F78" s="23"/>
      <c r="G78" s="23"/>
      <c r="H78" s="23">
        <v>143.37</v>
      </c>
      <c r="I78" s="23">
        <v>1076.25</v>
      </c>
      <c r="J78" s="23"/>
      <c r="K78" s="23"/>
      <c r="L78" s="23"/>
      <c r="M78" s="23"/>
      <c r="N78" s="23">
        <v>89.18199999999999</v>
      </c>
      <c r="O78" s="23"/>
      <c r="P78" s="104">
        <v>1308.802</v>
      </c>
    </row>
    <row r="79" spans="1:16" ht="12.75">
      <c r="A79" s="103" t="s">
        <v>59</v>
      </c>
      <c r="B79" s="23">
        <v>15.25</v>
      </c>
      <c r="C79" s="23"/>
      <c r="D79" s="23">
        <v>119.7</v>
      </c>
      <c r="E79" s="23"/>
      <c r="F79" s="23"/>
      <c r="G79" s="23"/>
      <c r="H79" s="23">
        <v>134.95</v>
      </c>
      <c r="I79" s="23">
        <v>70.35</v>
      </c>
      <c r="J79" s="23"/>
      <c r="K79" s="23"/>
      <c r="L79" s="23"/>
      <c r="M79" s="23"/>
      <c r="N79" s="23">
        <v>14.877999999999998</v>
      </c>
      <c r="O79" s="23"/>
      <c r="P79" s="104">
        <v>220.178</v>
      </c>
    </row>
    <row r="80" spans="1:16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73.5</v>
      </c>
      <c r="J80" s="23"/>
      <c r="K80" s="23"/>
      <c r="L80" s="23"/>
      <c r="M80" s="23"/>
      <c r="N80" s="23">
        <v>19.78</v>
      </c>
      <c r="O80" s="23"/>
      <c r="P80" s="104">
        <v>93.28</v>
      </c>
    </row>
    <row r="81" spans="1:16" ht="12.75">
      <c r="A81" s="103" t="s">
        <v>61</v>
      </c>
      <c r="B81" s="26">
        <v>190.93</v>
      </c>
      <c r="C81" s="26">
        <v>51.1</v>
      </c>
      <c r="D81" s="26">
        <v>259.2</v>
      </c>
      <c r="E81" s="26"/>
      <c r="F81" s="26"/>
      <c r="G81" s="26"/>
      <c r="H81" s="26">
        <v>501.23</v>
      </c>
      <c r="I81" s="26">
        <v>798</v>
      </c>
      <c r="J81" s="26"/>
      <c r="K81" s="26"/>
      <c r="L81" s="26"/>
      <c r="M81" s="26"/>
      <c r="N81" s="26">
        <v>243.03599999999997</v>
      </c>
      <c r="O81" s="26"/>
      <c r="P81" s="106">
        <v>1542.266</v>
      </c>
    </row>
    <row r="82" spans="1:16" ht="12.75">
      <c r="A82" s="115" t="s">
        <v>62</v>
      </c>
      <c r="B82" s="44">
        <v>489.83</v>
      </c>
      <c r="C82" s="44">
        <v>12.4</v>
      </c>
      <c r="D82" s="44">
        <v>40.2</v>
      </c>
      <c r="E82" s="44"/>
      <c r="F82" s="44"/>
      <c r="G82" s="44"/>
      <c r="H82" s="44">
        <v>542.43</v>
      </c>
      <c r="I82" s="44">
        <v>3332.7</v>
      </c>
      <c r="J82" s="44"/>
      <c r="K82" s="44"/>
      <c r="L82" s="44"/>
      <c r="M82" s="44"/>
      <c r="N82" s="44">
        <v>9.287999999999998</v>
      </c>
      <c r="O82" s="44"/>
      <c r="P82" s="114">
        <v>3884.418</v>
      </c>
    </row>
    <row r="83" spans="1:16" ht="12.75">
      <c r="A83" s="115" t="s">
        <v>63</v>
      </c>
      <c r="B83" s="44">
        <v>186.66</v>
      </c>
      <c r="C83" s="44">
        <v>182.2</v>
      </c>
      <c r="D83" s="44">
        <v>1047.9</v>
      </c>
      <c r="E83" s="44">
        <v>72.24</v>
      </c>
      <c r="F83" s="44">
        <v>4050.9</v>
      </c>
      <c r="G83" s="44">
        <v>2188.22</v>
      </c>
      <c r="H83" s="44">
        <v>7728.12</v>
      </c>
      <c r="I83" s="44">
        <v>2404.5</v>
      </c>
      <c r="J83" s="44"/>
      <c r="K83" s="44">
        <v>55.86</v>
      </c>
      <c r="L83" s="44"/>
      <c r="M83" s="44">
        <v>38</v>
      </c>
      <c r="N83" s="44">
        <v>277.52199999999993</v>
      </c>
      <c r="O83" s="44"/>
      <c r="P83" s="114">
        <v>10504.002</v>
      </c>
    </row>
    <row r="84" spans="1:16" ht="12.75">
      <c r="A84" s="115" t="s">
        <v>64</v>
      </c>
      <c r="B84" s="44">
        <v>186.66</v>
      </c>
      <c r="C84" s="44">
        <v>182.2</v>
      </c>
      <c r="D84" s="44">
        <v>1047.9</v>
      </c>
      <c r="E84" s="44">
        <v>72.24</v>
      </c>
      <c r="F84" s="44">
        <v>4050.9</v>
      </c>
      <c r="G84" s="44">
        <v>2188.22</v>
      </c>
      <c r="H84" s="44">
        <v>7728.12</v>
      </c>
      <c r="I84" s="44">
        <v>1691.55</v>
      </c>
      <c r="J84" s="44"/>
      <c r="K84" s="44">
        <v>55.86</v>
      </c>
      <c r="L84" s="44"/>
      <c r="M84" s="44">
        <v>38</v>
      </c>
      <c r="N84" s="44">
        <v>273.48</v>
      </c>
      <c r="O84" s="44"/>
      <c r="P84" s="114">
        <v>9787.01</v>
      </c>
    </row>
    <row r="85" spans="1:16" ht="12.75">
      <c r="A85" s="115" t="s">
        <v>65</v>
      </c>
      <c r="B85" s="44"/>
      <c r="C85" s="44"/>
      <c r="D85" s="44"/>
      <c r="E85" s="44"/>
      <c r="F85" s="44"/>
      <c r="G85" s="44"/>
      <c r="H85" s="44"/>
      <c r="I85" s="44">
        <v>712.95</v>
      </c>
      <c r="J85" s="44"/>
      <c r="K85" s="44"/>
      <c r="L85" s="44"/>
      <c r="M85" s="44"/>
      <c r="N85" s="44">
        <v>4.042</v>
      </c>
      <c r="O85" s="44"/>
      <c r="P85" s="114">
        <v>716.9920000000001</v>
      </c>
    </row>
    <row r="86" spans="1:16" ht="13.5" thickBot="1">
      <c r="A86" s="97" t="s">
        <v>66</v>
      </c>
      <c r="B86" s="117"/>
      <c r="C86" s="117"/>
      <c r="D86" s="117"/>
      <c r="E86" s="117"/>
      <c r="F86" s="117"/>
      <c r="G86" s="117"/>
      <c r="H86" s="117"/>
      <c r="I86" s="117">
        <v>386.4</v>
      </c>
      <c r="J86" s="117"/>
      <c r="K86" s="117"/>
      <c r="L86" s="117"/>
      <c r="M86" s="117"/>
      <c r="N86" s="117"/>
      <c r="O86" s="117"/>
      <c r="P86" s="118">
        <v>386.4</v>
      </c>
    </row>
    <row r="87" spans="1:16" ht="12.75">
      <c r="A87" s="90" t="s">
        <v>67</v>
      </c>
      <c r="B87" s="135">
        <v>1431.4</v>
      </c>
      <c r="C87" s="135"/>
      <c r="D87" s="135">
        <v>1489.4</v>
      </c>
      <c r="E87" s="135"/>
      <c r="F87" s="135"/>
      <c r="G87" s="135">
        <v>175.5</v>
      </c>
      <c r="H87" s="135">
        <v>3096.3</v>
      </c>
      <c r="I87" s="135">
        <v>4941.4</v>
      </c>
      <c r="J87" s="135"/>
      <c r="K87" s="135"/>
      <c r="L87" s="135">
        <v>3204.2</v>
      </c>
      <c r="M87" s="135"/>
      <c r="N87" s="135"/>
      <c r="O87" s="135"/>
      <c r="P87" s="132">
        <v>11241.9</v>
      </c>
    </row>
    <row r="88" spans="1:16" ht="13.5" thickBot="1">
      <c r="A88" s="97" t="s">
        <v>68</v>
      </c>
      <c r="B88" s="117">
        <v>350.3</v>
      </c>
      <c r="C88" s="117"/>
      <c r="D88" s="117">
        <v>308.6</v>
      </c>
      <c r="E88" s="117"/>
      <c r="F88" s="117"/>
      <c r="G88" s="117">
        <v>12.4</v>
      </c>
      <c r="H88" s="117">
        <v>671.3</v>
      </c>
      <c r="I88" s="117">
        <v>1147.4</v>
      </c>
      <c r="J88" s="117"/>
      <c r="K88" s="117"/>
      <c r="L88" s="117">
        <v>892.6</v>
      </c>
      <c r="M88" s="117"/>
      <c r="N88" s="117"/>
      <c r="O88" s="117"/>
      <c r="P88" s="118">
        <v>2711.3</v>
      </c>
    </row>
    <row r="89" spans="1:16" ht="12.75">
      <c r="A89" s="90" t="s">
        <v>74</v>
      </c>
      <c r="B89" s="152">
        <v>189120.1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256.57115156738126</v>
      </c>
      <c r="M89" s="138" t="s">
        <v>78</v>
      </c>
      <c r="N89" s="138"/>
      <c r="O89" s="138"/>
      <c r="P89" s="140" t="s">
        <v>100</v>
      </c>
    </row>
    <row r="90" spans="1:16" ht="13.5" thickBot="1">
      <c r="A90" s="97" t="s">
        <v>79</v>
      </c>
      <c r="B90" s="153" t="s">
        <v>101</v>
      </c>
      <c r="C90" s="142" t="s">
        <v>80</v>
      </c>
      <c r="D90" s="142"/>
      <c r="E90" s="143" t="s">
        <v>102</v>
      </c>
      <c r="F90" s="142" t="s">
        <v>94</v>
      </c>
      <c r="G90" s="144" t="s">
        <v>95</v>
      </c>
      <c r="H90" s="144">
        <v>603.5450285468061</v>
      </c>
      <c r="I90" s="142" t="s">
        <v>96</v>
      </c>
      <c r="J90" s="142"/>
      <c r="K90" s="142"/>
      <c r="L90" s="145">
        <v>302.7577291823764</v>
      </c>
      <c r="M90" s="142" t="s">
        <v>83</v>
      </c>
      <c r="N90" s="142"/>
      <c r="O90" s="142"/>
      <c r="P90" s="146" t="s">
        <v>103</v>
      </c>
    </row>
  </sheetData>
  <sheetProtection/>
  <mergeCells count="4">
    <mergeCell ref="A1:O1"/>
    <mergeCell ref="A2:O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97"/>
  <sheetViews>
    <sheetView zoomScale="25" zoomScaleNormal="25" zoomScalePageLayoutView="0" workbookViewId="0" topLeftCell="A1">
      <selection activeCell="A51" sqref="A51:R97"/>
    </sheetView>
  </sheetViews>
  <sheetFormatPr defaultColWidth="9.140625" defaultRowHeight="12.75"/>
  <cols>
    <col min="1" max="1" width="29.00390625" style="0" customWidth="1"/>
    <col min="2" max="2" width="9.28125" style="0" bestFit="1" customWidth="1"/>
    <col min="3" max="3" width="9.8515625" style="0" bestFit="1" customWidth="1"/>
    <col min="4" max="10" width="9.28125" style="0" bestFit="1" customWidth="1"/>
    <col min="11" max="12" width="9.8515625" style="0" bestFit="1" customWidth="1"/>
    <col min="13" max="13" width="9.28125" style="0" bestFit="1" customWidth="1"/>
  </cols>
  <sheetData>
    <row r="1" spans="1:17" ht="12.75">
      <c r="A1" s="568" t="s">
        <v>276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414" t="s">
        <v>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spans="1:17" ht="13.5" thickBot="1">
      <c r="A4" s="414" t="s">
        <v>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89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>
        <v>10000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1990</v>
      </c>
      <c r="C8" s="429">
        <v>65018.553700000004</v>
      </c>
      <c r="D8" s="429">
        <v>28.659</v>
      </c>
      <c r="E8" s="429"/>
      <c r="F8" s="429"/>
      <c r="G8" s="429"/>
      <c r="H8" s="429">
        <v>17642</v>
      </c>
      <c r="I8" s="429">
        <v>6184</v>
      </c>
      <c r="J8" s="429">
        <v>2939.896</v>
      </c>
      <c r="K8" s="429">
        <v>731.098727</v>
      </c>
      <c r="L8" s="429">
        <v>34677.5</v>
      </c>
      <c r="M8" s="429">
        <v>80.9</v>
      </c>
      <c r="N8" s="429">
        <v>20.5</v>
      </c>
      <c r="O8" s="429"/>
      <c r="P8" s="429">
        <v>618</v>
      </c>
      <c r="Q8" s="430">
        <v>236</v>
      </c>
    </row>
    <row r="9" spans="1:17" ht="12.75">
      <c r="A9" s="420" t="s">
        <v>235</v>
      </c>
      <c r="B9" s="431">
        <v>8864.4</v>
      </c>
      <c r="C9" s="432">
        <v>9</v>
      </c>
      <c r="D9" s="432"/>
      <c r="E9" s="432">
        <v>445.02</v>
      </c>
      <c r="F9" s="432">
        <v>1426.8</v>
      </c>
      <c r="G9" s="432"/>
      <c r="H9" s="432"/>
      <c r="I9" s="432"/>
      <c r="J9" s="432">
        <v>29019.4905</v>
      </c>
      <c r="K9" s="432">
        <v>12357.872531</v>
      </c>
      <c r="L9" s="432"/>
      <c r="M9" s="432"/>
      <c r="N9" s="432"/>
      <c r="O9" s="432">
        <v>2330.3</v>
      </c>
      <c r="P9" s="432"/>
      <c r="Q9" s="433"/>
    </row>
    <row r="10" spans="1:17" ht="12.75">
      <c r="A10" s="420" t="s">
        <v>236</v>
      </c>
      <c r="B10" s="431" t="s">
        <v>237</v>
      </c>
      <c r="C10" s="432" t="s">
        <v>237</v>
      </c>
      <c r="D10" s="432"/>
      <c r="E10" s="432"/>
      <c r="F10" s="432"/>
      <c r="G10" s="432"/>
      <c r="H10" s="432"/>
      <c r="I10" s="432"/>
      <c r="J10" s="432">
        <v>2751.992</v>
      </c>
      <c r="K10" s="432"/>
      <c r="L10" s="432"/>
      <c r="M10" s="432"/>
      <c r="N10" s="432"/>
      <c r="O10" s="432">
        <v>285.3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564.887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508</v>
      </c>
      <c r="C12" s="432">
        <v>-978.7620000000001</v>
      </c>
      <c r="D12" s="432">
        <v>0</v>
      </c>
      <c r="E12" s="432">
        <v>38.206</v>
      </c>
      <c r="F12" s="432">
        <v>165.106</v>
      </c>
      <c r="G12" s="432">
        <v>0</v>
      </c>
      <c r="H12" s="432"/>
      <c r="I12" s="432"/>
      <c r="J12" s="432">
        <v>135.869</v>
      </c>
      <c r="K12" s="432">
        <v>-187.348133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17.886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11362.4</v>
      </c>
      <c r="C14" s="436">
        <v>64048.7917</v>
      </c>
      <c r="D14" s="436">
        <v>28.659</v>
      </c>
      <c r="E14" s="436">
        <v>483.226</v>
      </c>
      <c r="F14" s="436">
        <v>1591.906</v>
      </c>
      <c r="G14" s="436">
        <v>0</v>
      </c>
      <c r="H14" s="436">
        <v>17642</v>
      </c>
      <c r="I14" s="436">
        <v>6184</v>
      </c>
      <c r="J14" s="436">
        <v>28796.2625</v>
      </c>
      <c r="K14" s="436">
        <v>12901.623125000002</v>
      </c>
      <c r="L14" s="436">
        <v>34677.5</v>
      </c>
      <c r="M14" s="436">
        <v>80.9</v>
      </c>
      <c r="N14" s="436">
        <v>20.5</v>
      </c>
      <c r="O14" s="436">
        <v>2045</v>
      </c>
      <c r="P14" s="436">
        <v>618</v>
      </c>
      <c r="Q14" s="437">
        <v>236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65.329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11362.4</v>
      </c>
      <c r="C16" s="441">
        <v>64048.7917</v>
      </c>
      <c r="D16" s="441">
        <v>28.659</v>
      </c>
      <c r="E16" s="441">
        <v>483.226</v>
      </c>
      <c r="F16" s="441">
        <v>1591.906</v>
      </c>
      <c r="G16" s="441">
        <v>0</v>
      </c>
      <c r="H16" s="441">
        <v>17642</v>
      </c>
      <c r="I16" s="441">
        <v>6184</v>
      </c>
      <c r="J16" s="441">
        <v>28861.591500000002</v>
      </c>
      <c r="K16" s="441">
        <v>12901.623125000002</v>
      </c>
      <c r="L16" s="441">
        <v>34677.5</v>
      </c>
      <c r="M16" s="441">
        <v>80.9</v>
      </c>
      <c r="N16" s="441">
        <v>20.5</v>
      </c>
      <c r="O16" s="441">
        <v>2045</v>
      </c>
      <c r="P16" s="441">
        <v>618</v>
      </c>
      <c r="Q16" s="442">
        <v>236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-5871</v>
      </c>
      <c r="C18" s="447">
        <v>-53943.868</v>
      </c>
      <c r="D18" s="447">
        <v>-1.08</v>
      </c>
      <c r="E18" s="447">
        <v>2801.992</v>
      </c>
      <c r="F18" s="447" t="s">
        <v>237</v>
      </c>
      <c r="G18" s="447">
        <v>2</v>
      </c>
      <c r="H18" s="447" t="s">
        <v>237</v>
      </c>
      <c r="I18" s="447"/>
      <c r="J18" s="447">
        <v>-5080.3725</v>
      </c>
      <c r="K18" s="447">
        <v>-7668.4373749999995</v>
      </c>
      <c r="L18" s="447">
        <v>-34677.5</v>
      </c>
      <c r="M18" s="447">
        <v>-80.9</v>
      </c>
      <c r="N18" s="447">
        <v>-20.5</v>
      </c>
      <c r="O18" s="447">
        <v>87299.9</v>
      </c>
      <c r="P18" s="447" t="s">
        <v>237</v>
      </c>
      <c r="Q18" s="448" t="s">
        <v>237</v>
      </c>
    </row>
    <row r="19" spans="1:17" ht="12.75">
      <c r="A19" s="438" t="s">
        <v>241</v>
      </c>
      <c r="B19" s="431">
        <v>-1729</v>
      </c>
      <c r="C19" s="432">
        <v>-53779.761</v>
      </c>
      <c r="D19" s="432"/>
      <c r="E19" s="432"/>
      <c r="F19" s="432"/>
      <c r="G19" s="432"/>
      <c r="H19" s="432"/>
      <c r="I19" s="432"/>
      <c r="J19" s="432">
        <v>-2348.689</v>
      </c>
      <c r="K19" s="432">
        <v>-7575.187</v>
      </c>
      <c r="L19" s="432">
        <v>-34677.5</v>
      </c>
      <c r="M19" s="432">
        <v>-80.9</v>
      </c>
      <c r="N19" s="432">
        <v>-20.5</v>
      </c>
      <c r="O19" s="432">
        <v>116439.9</v>
      </c>
      <c r="P19" s="432"/>
      <c r="Q19" s="433"/>
    </row>
    <row r="20" spans="1:17" ht="12.75">
      <c r="A20" s="438" t="s">
        <v>242</v>
      </c>
      <c r="B20" s="431">
        <v>-4086</v>
      </c>
      <c r="C20" s="432" t="s">
        <v>237</v>
      </c>
      <c r="D20" s="432"/>
      <c r="E20" s="432">
        <v>2801.992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-2</v>
      </c>
      <c r="D21" s="432"/>
      <c r="E21" s="432"/>
      <c r="F21" s="432"/>
      <c r="G21" s="432">
        <v>2</v>
      </c>
      <c r="H21" s="432"/>
      <c r="I21" s="432"/>
      <c r="J21" s="432">
        <v>-0.072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-1531.343</v>
      </c>
      <c r="K22" s="432"/>
      <c r="L22" s="432"/>
      <c r="M22" s="432"/>
      <c r="N22" s="432"/>
      <c r="O22" s="432">
        <v>-1857</v>
      </c>
      <c r="P22" s="432"/>
      <c r="Q22" s="433"/>
    </row>
    <row r="23" spans="1:17" ht="13.5" thickBot="1">
      <c r="A23" s="438" t="s">
        <v>50</v>
      </c>
      <c r="B23" s="431">
        <v>-56</v>
      </c>
      <c r="C23" s="432">
        <v>-162.107</v>
      </c>
      <c r="D23" s="432">
        <v>-1.08</v>
      </c>
      <c r="E23" s="432">
        <v>0</v>
      </c>
      <c r="F23" s="432"/>
      <c r="G23" s="432"/>
      <c r="H23" s="432"/>
      <c r="I23" s="432"/>
      <c r="J23" s="432">
        <v>-1200.2685</v>
      </c>
      <c r="K23" s="432">
        <v>-93.250375</v>
      </c>
      <c r="L23" s="432"/>
      <c r="M23" s="432"/>
      <c r="N23" s="432"/>
      <c r="O23" s="432">
        <v>-27283</v>
      </c>
      <c r="P23" s="432"/>
      <c r="Q23" s="433"/>
    </row>
    <row r="24" spans="1:17" ht="14.25" thickBot="1" thickTop="1">
      <c r="A24" s="439" t="s">
        <v>277</v>
      </c>
      <c r="B24" s="440">
        <v>5491.4</v>
      </c>
      <c r="C24" s="441">
        <v>10104.9237</v>
      </c>
      <c r="D24" s="441">
        <v>27.579</v>
      </c>
      <c r="E24" s="441">
        <v>3285.2180000000003</v>
      </c>
      <c r="F24" s="441">
        <v>1591.906</v>
      </c>
      <c r="G24" s="441">
        <v>2</v>
      </c>
      <c r="H24" s="441">
        <v>17642</v>
      </c>
      <c r="I24" s="441">
        <v>6184</v>
      </c>
      <c r="J24" s="441">
        <v>23781.219</v>
      </c>
      <c r="K24" s="441">
        <v>5233.185750000002</v>
      </c>
      <c r="L24" s="441" t="s">
        <v>237</v>
      </c>
      <c r="M24" s="441" t="s">
        <v>237</v>
      </c>
      <c r="N24" s="441"/>
      <c r="O24" s="441">
        <v>89344.9</v>
      </c>
      <c r="P24" s="441">
        <v>618</v>
      </c>
      <c r="Q24" s="449">
        <v>236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5491.4</v>
      </c>
      <c r="C26" s="440">
        <v>10104.9237</v>
      </c>
      <c r="D26" s="441">
        <v>27.579</v>
      </c>
      <c r="E26" s="441">
        <v>3285.221</v>
      </c>
      <c r="F26" s="441">
        <v>1591.906</v>
      </c>
      <c r="G26" s="441">
        <v>2</v>
      </c>
      <c r="H26" s="441">
        <v>17642</v>
      </c>
      <c r="I26" s="441">
        <v>6184</v>
      </c>
      <c r="J26" s="441">
        <v>23781.218999999997</v>
      </c>
      <c r="K26" s="441">
        <v>5233.18575</v>
      </c>
      <c r="L26" s="441" t="s">
        <v>237</v>
      </c>
      <c r="M26" s="441" t="s">
        <v>237</v>
      </c>
      <c r="N26" s="441"/>
      <c r="O26" s="441">
        <v>89344.9</v>
      </c>
      <c r="P26" s="441">
        <v>618</v>
      </c>
      <c r="Q26" s="442">
        <v>236</v>
      </c>
    </row>
    <row r="27" spans="1:17" ht="13.5" thickTop="1">
      <c r="A27" s="451" t="s">
        <v>53</v>
      </c>
      <c r="B27" s="452">
        <v>4879.4</v>
      </c>
      <c r="C27" s="452">
        <v>5197.89417192</v>
      </c>
      <c r="D27" s="452">
        <v>0</v>
      </c>
      <c r="E27" s="452">
        <v>3257.893</v>
      </c>
      <c r="F27" s="452">
        <v>1591.906</v>
      </c>
      <c r="G27" s="452">
        <v>0</v>
      </c>
      <c r="H27" s="452" t="s">
        <v>237</v>
      </c>
      <c r="I27" s="452" t="s">
        <v>237</v>
      </c>
      <c r="J27" s="452">
        <v>5448.0509999999995</v>
      </c>
      <c r="K27" s="452">
        <v>2352.776744</v>
      </c>
      <c r="L27" s="452" t="s">
        <v>237</v>
      </c>
      <c r="M27" s="452" t="s">
        <v>237</v>
      </c>
      <c r="N27" s="452"/>
      <c r="O27" s="452">
        <v>44623.3</v>
      </c>
      <c r="P27" s="452">
        <v>0</v>
      </c>
      <c r="Q27" s="453">
        <v>76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2966.1</v>
      </c>
      <c r="F28" s="432"/>
      <c r="G28" s="432"/>
      <c r="H28" s="432"/>
      <c r="I28" s="432"/>
      <c r="J28" s="432">
        <v>514.9673</v>
      </c>
      <c r="K28" s="432">
        <v>4.8</v>
      </c>
      <c r="L28" s="432"/>
      <c r="M28" s="432"/>
      <c r="N28" s="432"/>
      <c r="O28" s="432">
        <v>7735</v>
      </c>
      <c r="P28" s="432"/>
      <c r="Q28" s="433"/>
    </row>
    <row r="29" spans="1:17" ht="12.75">
      <c r="A29" s="438" t="s">
        <v>55</v>
      </c>
      <c r="B29" s="431">
        <v>55</v>
      </c>
      <c r="C29" s="432">
        <v>47</v>
      </c>
      <c r="D29" s="432"/>
      <c r="E29" s="432">
        <v>0</v>
      </c>
      <c r="F29" s="432"/>
      <c r="G29" s="432"/>
      <c r="H29" s="432"/>
      <c r="I29" s="432"/>
      <c r="J29" s="432">
        <v>780.316</v>
      </c>
      <c r="K29" s="432">
        <v>257</v>
      </c>
      <c r="L29" s="432"/>
      <c r="M29" s="432"/>
      <c r="N29" s="432"/>
      <c r="O29" s="432">
        <v>6147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1444.414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49.55</v>
      </c>
      <c r="D31" s="432"/>
      <c r="E31" s="432"/>
      <c r="F31" s="432"/>
      <c r="G31" s="432"/>
      <c r="H31" s="432"/>
      <c r="I31" s="432"/>
      <c r="J31" s="432">
        <v>42.247</v>
      </c>
      <c r="K31" s="432">
        <v>141</v>
      </c>
      <c r="L31" s="432"/>
      <c r="M31" s="432"/>
      <c r="N31" s="432"/>
      <c r="O31" s="432">
        <v>359.646552</v>
      </c>
      <c r="P31" s="432"/>
      <c r="Q31" s="433"/>
    </row>
    <row r="32" spans="1:17" ht="12.75">
      <c r="A32" s="438" t="s">
        <v>58</v>
      </c>
      <c r="B32" s="431">
        <v>1627</v>
      </c>
      <c r="C32" s="432">
        <v>807.25</v>
      </c>
      <c r="D32" s="432"/>
      <c r="E32" s="432">
        <v>0</v>
      </c>
      <c r="F32" s="432">
        <v>1406.317</v>
      </c>
      <c r="G32" s="432"/>
      <c r="H32" s="432"/>
      <c r="I32" s="432"/>
      <c r="J32" s="432">
        <v>60.596</v>
      </c>
      <c r="K32" s="432">
        <v>56.5</v>
      </c>
      <c r="L32" s="432"/>
      <c r="M32" s="432"/>
      <c r="N32" s="432"/>
      <c r="O32" s="432">
        <v>2483.155446</v>
      </c>
      <c r="P32" s="432"/>
      <c r="Q32" s="433"/>
    </row>
    <row r="33" spans="1:17" ht="12.75">
      <c r="A33" s="438" t="s">
        <v>59</v>
      </c>
      <c r="B33" s="431">
        <v>77</v>
      </c>
      <c r="C33" s="432">
        <v>1181.885</v>
      </c>
      <c r="D33" s="432"/>
      <c r="E33" s="432">
        <v>70</v>
      </c>
      <c r="F33" s="432"/>
      <c r="G33" s="432"/>
      <c r="H33" s="432"/>
      <c r="I33" s="432"/>
      <c r="J33" s="432">
        <v>124.72</v>
      </c>
      <c r="K33" s="432">
        <v>29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72</v>
      </c>
      <c r="C34" s="432">
        <v>48</v>
      </c>
      <c r="D34" s="432"/>
      <c r="E34" s="432">
        <v>14</v>
      </c>
      <c r="F34" s="432"/>
      <c r="G34" s="432"/>
      <c r="H34" s="432"/>
      <c r="I34" s="432"/>
      <c r="J34" s="432">
        <v>276.5</v>
      </c>
      <c r="K34" s="432">
        <v>281</v>
      </c>
      <c r="L34" s="432"/>
      <c r="M34" s="432"/>
      <c r="N34" s="432"/>
      <c r="O34" s="432"/>
      <c r="P34" s="432"/>
      <c r="Q34" s="433"/>
    </row>
    <row r="35" spans="1:17" ht="12.75">
      <c r="A35" s="438" t="s">
        <v>61</v>
      </c>
      <c r="B35" s="431">
        <v>3048.4</v>
      </c>
      <c r="C35" s="432">
        <v>3064.20917192</v>
      </c>
      <c r="D35" s="432">
        <v>0</v>
      </c>
      <c r="E35" s="432">
        <v>207.79300000000012</v>
      </c>
      <c r="F35" s="432">
        <v>185.58899999999994</v>
      </c>
      <c r="G35" s="432"/>
      <c r="H35" s="432"/>
      <c r="I35" s="432"/>
      <c r="J35" s="432">
        <v>2204.2907</v>
      </c>
      <c r="K35" s="432">
        <v>1583.4767439999996</v>
      </c>
      <c r="L35" s="432"/>
      <c r="M35" s="432"/>
      <c r="N35" s="432"/>
      <c r="O35" s="432">
        <v>27898.498002000004</v>
      </c>
      <c r="P35" s="432" t="s">
        <v>237</v>
      </c>
      <c r="Q35" s="433">
        <v>76</v>
      </c>
    </row>
    <row r="36" spans="1:17" ht="12.75">
      <c r="A36" s="434" t="s">
        <v>62</v>
      </c>
      <c r="B36" s="454">
        <v>6</v>
      </c>
      <c r="C36" s="455">
        <v>0</v>
      </c>
      <c r="D36" s="455">
        <v>0</v>
      </c>
      <c r="E36" s="455">
        <v>0</v>
      </c>
      <c r="F36" s="455">
        <v>0</v>
      </c>
      <c r="G36" s="455" t="s">
        <v>237</v>
      </c>
      <c r="H36" s="455" t="s">
        <v>237</v>
      </c>
      <c r="I36" s="455" t="s">
        <v>237</v>
      </c>
      <c r="J36" s="455">
        <v>10674.688</v>
      </c>
      <c r="K36" s="455">
        <v>4.2</v>
      </c>
      <c r="L36" s="455" t="s">
        <v>237</v>
      </c>
      <c r="M36" s="455" t="s">
        <v>237</v>
      </c>
      <c r="N36" s="455"/>
      <c r="O36" s="455">
        <v>664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6</v>
      </c>
      <c r="C37" s="432" t="s">
        <v>237</v>
      </c>
      <c r="D37" s="432"/>
      <c r="E37" s="432"/>
      <c r="F37" s="432"/>
      <c r="G37" s="432"/>
      <c r="H37" s="432"/>
      <c r="I37" s="432"/>
      <c r="J37" s="432">
        <v>200</v>
      </c>
      <c r="K37" s="432" t="s">
        <v>237</v>
      </c>
      <c r="L37" s="432"/>
      <c r="M37" s="432"/>
      <c r="N37" s="432"/>
      <c r="O37" s="432">
        <v>664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206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 t="s">
        <v>237</v>
      </c>
      <c r="C39" s="432" t="s">
        <v>237</v>
      </c>
      <c r="D39" s="432"/>
      <c r="E39" s="432"/>
      <c r="F39" s="432"/>
      <c r="G39" s="432"/>
      <c r="H39" s="432"/>
      <c r="I39" s="432"/>
      <c r="J39" s="432">
        <v>899.443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9369.245</v>
      </c>
      <c r="K40" s="432">
        <v>4.2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606</v>
      </c>
      <c r="C41" s="459">
        <v>4907.02952808</v>
      </c>
      <c r="D41" s="459">
        <v>27.579</v>
      </c>
      <c r="E41" s="459">
        <v>27.328</v>
      </c>
      <c r="F41" s="459">
        <v>0</v>
      </c>
      <c r="G41" s="459">
        <v>2</v>
      </c>
      <c r="H41" s="459">
        <v>17642</v>
      </c>
      <c r="I41" s="459">
        <v>6184</v>
      </c>
      <c r="J41" s="459">
        <v>5699.238</v>
      </c>
      <c r="K41" s="459">
        <v>2876.209006</v>
      </c>
      <c r="L41" s="459"/>
      <c r="M41" s="459"/>
      <c r="N41" s="459"/>
      <c r="O41" s="459">
        <v>44057.6</v>
      </c>
      <c r="P41" s="459">
        <v>618</v>
      </c>
      <c r="Q41" s="460">
        <v>160</v>
      </c>
    </row>
    <row r="42" spans="1:17" ht="12.75">
      <c r="A42" s="461" t="s">
        <v>64</v>
      </c>
      <c r="B42" s="435">
        <v>606</v>
      </c>
      <c r="C42" s="436">
        <v>4907.02952808</v>
      </c>
      <c r="D42" s="436">
        <v>27.579</v>
      </c>
      <c r="E42" s="436">
        <v>27.328</v>
      </c>
      <c r="F42" s="436">
        <v>0</v>
      </c>
      <c r="G42" s="436">
        <v>2</v>
      </c>
      <c r="H42" s="436">
        <v>17642</v>
      </c>
      <c r="I42" s="436">
        <v>6184</v>
      </c>
      <c r="J42" s="436">
        <v>3092.871</v>
      </c>
      <c r="K42" s="436">
        <v>2876.209006</v>
      </c>
      <c r="L42" s="436"/>
      <c r="M42" s="436"/>
      <c r="N42" s="436"/>
      <c r="O42" s="436">
        <v>41433.143</v>
      </c>
      <c r="P42" s="436">
        <v>618</v>
      </c>
      <c r="Q42" s="437">
        <v>160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2606.367</v>
      </c>
      <c r="K43" s="436"/>
      <c r="L43" s="436"/>
      <c r="M43" s="436"/>
      <c r="N43" s="436"/>
      <c r="O43" s="436">
        <v>2624.457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1959.242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3122.8</v>
      </c>
      <c r="C45" s="464">
        <v>33908.1</v>
      </c>
      <c r="D45" s="464">
        <v>0</v>
      </c>
      <c r="E45" s="464"/>
      <c r="F45" s="464"/>
      <c r="G45" s="464"/>
      <c r="H45" s="464"/>
      <c r="I45" s="464">
        <v>204.7</v>
      </c>
      <c r="J45" s="464">
        <v>8079.5</v>
      </c>
      <c r="K45" s="464">
        <v>36345.9</v>
      </c>
      <c r="L45" s="464">
        <v>34677.5</v>
      </c>
      <c r="M45" s="464">
        <v>80.9</v>
      </c>
      <c r="N45" s="464">
        <v>20.5</v>
      </c>
      <c r="O45" s="464">
        <v>116439.9</v>
      </c>
      <c r="P45" s="465"/>
      <c r="Q45" s="466" t="s">
        <v>237</v>
      </c>
    </row>
    <row r="46" spans="1:17" ht="13.5" thickBot="1">
      <c r="A46" s="424" t="s">
        <v>252</v>
      </c>
      <c r="B46" s="467">
        <v>335</v>
      </c>
      <c r="C46" s="468">
        <v>6351.9</v>
      </c>
      <c r="D46" s="468">
        <v>8.3</v>
      </c>
      <c r="E46" s="468"/>
      <c r="F46" s="468"/>
      <c r="G46" s="468"/>
      <c r="H46" s="468"/>
      <c r="I46" s="468">
        <v>23.8</v>
      </c>
      <c r="J46" s="468">
        <v>1944</v>
      </c>
      <c r="K46" s="468">
        <v>6892.9</v>
      </c>
      <c r="L46" s="468">
        <v>10537.2</v>
      </c>
      <c r="M46" s="468">
        <v>17.5</v>
      </c>
      <c r="N46" s="468">
        <v>8.7</v>
      </c>
      <c r="O46" s="468">
        <v>26119.3</v>
      </c>
      <c r="P46" s="469"/>
      <c r="Q46" s="470" t="s">
        <v>237</v>
      </c>
    </row>
    <row r="47" ht="13.5" thickTop="1"/>
    <row r="51" spans="1:18" ht="12.75">
      <c r="A51" s="568" t="s">
        <v>276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</row>
    <row r="52" spans="1:18" ht="12.75">
      <c r="A52" s="569" t="s">
        <v>69</v>
      </c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</row>
    <row r="53" spans="1:18" ht="12.75">
      <c r="A53" s="263" t="s">
        <v>2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1:18" ht="13.5" thickBot="1">
      <c r="A54" s="263" t="s">
        <v>3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3.5" thickTop="1">
      <c r="A55" s="471"/>
      <c r="B55" s="472"/>
      <c r="C55" s="472"/>
      <c r="D55" s="472"/>
      <c r="E55" s="472" t="s">
        <v>70</v>
      </c>
      <c r="F55" s="472"/>
      <c r="G55" s="472"/>
      <c r="H55" s="472" t="s">
        <v>253</v>
      </c>
      <c r="I55" s="472" t="s">
        <v>254</v>
      </c>
      <c r="J55" s="472" t="s">
        <v>237</v>
      </c>
      <c r="K55" s="472"/>
      <c r="L55" s="472"/>
      <c r="M55" s="472" t="s">
        <v>255</v>
      </c>
      <c r="N55" s="472"/>
      <c r="O55" s="472"/>
      <c r="P55" s="472" t="s">
        <v>255</v>
      </c>
      <c r="Q55" s="472"/>
      <c r="R55" s="473"/>
    </row>
    <row r="56" spans="1:18" ht="13.5" thickBot="1">
      <c r="A56" s="474"/>
      <c r="B56" s="475" t="s">
        <v>224</v>
      </c>
      <c r="C56" s="475" t="s">
        <v>87</v>
      </c>
      <c r="D56" s="475" t="s">
        <v>8</v>
      </c>
      <c r="E56" s="475" t="s">
        <v>72</v>
      </c>
      <c r="F56" s="475" t="s">
        <v>256</v>
      </c>
      <c r="G56" s="475" t="s">
        <v>226</v>
      </c>
      <c r="H56" s="475" t="s">
        <v>257</v>
      </c>
      <c r="I56" s="475" t="s">
        <v>258</v>
      </c>
      <c r="J56" s="475" t="s">
        <v>11</v>
      </c>
      <c r="K56" s="475" t="s">
        <v>88</v>
      </c>
      <c r="L56" s="475" t="s">
        <v>14</v>
      </c>
      <c r="M56" s="475" t="s">
        <v>259</v>
      </c>
      <c r="N56" s="475" t="s">
        <v>275</v>
      </c>
      <c r="O56" s="475" t="s">
        <v>16</v>
      </c>
      <c r="P56" s="475" t="s">
        <v>260</v>
      </c>
      <c r="Q56" s="475" t="s">
        <v>17</v>
      </c>
      <c r="R56" s="476" t="s">
        <v>71</v>
      </c>
    </row>
    <row r="57" spans="1:18" ht="13.5" thickTop="1">
      <c r="A57" s="477" t="s">
        <v>234</v>
      </c>
      <c r="B57" s="478">
        <v>1030.03</v>
      </c>
      <c r="C57" s="478">
        <v>12242.249760000002</v>
      </c>
      <c r="D57" s="478">
        <v>12.323369999999999</v>
      </c>
      <c r="E57" s="478"/>
      <c r="F57" s="478"/>
      <c r="G57" s="478">
        <v>5292.6</v>
      </c>
      <c r="H57" s="478">
        <v>1422.32</v>
      </c>
      <c r="I57" s="478">
        <v>19999.52313</v>
      </c>
      <c r="J57" s="478">
        <v>3086.8908</v>
      </c>
      <c r="K57" s="478">
        <v>665.2998415700001</v>
      </c>
      <c r="L57" s="478">
        <v>2982.265</v>
      </c>
      <c r="M57" s="478">
        <v>69.574</v>
      </c>
      <c r="N57" s="478">
        <v>1.763</v>
      </c>
      <c r="O57" s="478"/>
      <c r="P57" s="479">
        <v>618</v>
      </c>
      <c r="Q57" s="479">
        <v>236</v>
      </c>
      <c r="R57" s="480">
        <v>27659.31577157</v>
      </c>
    </row>
    <row r="58" spans="1:18" ht="12.75">
      <c r="A58" s="477" t="s">
        <v>235</v>
      </c>
      <c r="B58" s="481">
        <v>6378.431</v>
      </c>
      <c r="C58" s="481">
        <v>2.7</v>
      </c>
      <c r="D58" s="481"/>
      <c r="E58" s="481">
        <v>311.51399999999995</v>
      </c>
      <c r="F58" s="481">
        <v>1098.636</v>
      </c>
      <c r="G58" s="481"/>
      <c r="H58" s="481"/>
      <c r="I58" s="481">
        <v>7791.280999999999</v>
      </c>
      <c r="J58" s="481">
        <v>30168.67545</v>
      </c>
      <c r="K58" s="481">
        <v>11245.66400321</v>
      </c>
      <c r="L58" s="481"/>
      <c r="M58" s="481"/>
      <c r="N58" s="481"/>
      <c r="O58" s="481">
        <v>200.40580000000003</v>
      </c>
      <c r="P58" s="481"/>
      <c r="Q58" s="481"/>
      <c r="R58" s="480">
        <v>49406.026253209995</v>
      </c>
    </row>
    <row r="59" spans="1:18" ht="12.75">
      <c r="A59" s="477" t="s">
        <v>236</v>
      </c>
      <c r="B59" s="481" t="s">
        <v>237</v>
      </c>
      <c r="C59" s="481" t="s">
        <v>237</v>
      </c>
      <c r="D59" s="481"/>
      <c r="E59" s="481" t="s">
        <v>237</v>
      </c>
      <c r="F59" s="481"/>
      <c r="G59" s="481"/>
      <c r="H59" s="481"/>
      <c r="I59" s="481" t="s">
        <v>237</v>
      </c>
      <c r="J59" s="481">
        <v>2766.06301</v>
      </c>
      <c r="K59" s="481"/>
      <c r="L59" s="481"/>
      <c r="M59" s="481"/>
      <c r="N59" s="481"/>
      <c r="O59" s="481">
        <v>24.5358</v>
      </c>
      <c r="P59" s="481"/>
      <c r="Q59" s="481"/>
      <c r="R59" s="480">
        <v>2790.59881</v>
      </c>
    </row>
    <row r="60" spans="1:18" ht="12.75">
      <c r="A60" s="477" t="s">
        <v>238</v>
      </c>
      <c r="B60" s="481" t="s">
        <v>237</v>
      </c>
      <c r="C60" s="481" t="s">
        <v>237</v>
      </c>
      <c r="D60" s="481"/>
      <c r="E60" s="481" t="s">
        <v>237</v>
      </c>
      <c r="F60" s="481"/>
      <c r="G60" s="481"/>
      <c r="H60" s="481"/>
      <c r="I60" s="481" t="s">
        <v>237</v>
      </c>
      <c r="J60" s="481">
        <v>586.87881</v>
      </c>
      <c r="K60" s="481"/>
      <c r="L60" s="481"/>
      <c r="M60" s="481"/>
      <c r="N60" s="481"/>
      <c r="O60" s="481"/>
      <c r="P60" s="481"/>
      <c r="Q60" s="481"/>
      <c r="R60" s="480">
        <v>586.87881</v>
      </c>
    </row>
    <row r="61" spans="1:18" ht="12.75">
      <c r="A61" s="477" t="s">
        <v>239</v>
      </c>
      <c r="B61" s="481">
        <v>299.6</v>
      </c>
      <c r="C61" s="481">
        <v>68.83368999999989</v>
      </c>
      <c r="D61" s="481">
        <v>0</v>
      </c>
      <c r="E61" s="481">
        <v>26.7442</v>
      </c>
      <c r="F61" s="481">
        <v>127.13162</v>
      </c>
      <c r="G61" s="481"/>
      <c r="H61" s="481"/>
      <c r="I61" s="481">
        <v>522.3095099999998</v>
      </c>
      <c r="J61" s="481">
        <v>134.91866</v>
      </c>
      <c r="K61" s="481">
        <v>-170.48680103</v>
      </c>
      <c r="L61" s="481"/>
      <c r="M61" s="481"/>
      <c r="N61" s="481"/>
      <c r="O61" s="481"/>
      <c r="P61" s="481"/>
      <c r="Q61" s="481"/>
      <c r="R61" s="480">
        <v>486.7413689699998</v>
      </c>
    </row>
    <row r="62" spans="1:18" ht="12.75">
      <c r="A62" s="477" t="s">
        <v>240</v>
      </c>
      <c r="B62" s="481" t="s">
        <v>237</v>
      </c>
      <c r="C62" s="481" t="s">
        <v>237</v>
      </c>
      <c r="D62" s="481"/>
      <c r="E62" s="481" t="s">
        <v>237</v>
      </c>
      <c r="F62" s="481"/>
      <c r="G62" s="481"/>
      <c r="H62" s="481"/>
      <c r="I62" s="481" t="s">
        <v>237</v>
      </c>
      <c r="J62" s="481">
        <v>30.498675000000002</v>
      </c>
      <c r="K62" s="481"/>
      <c r="L62" s="481"/>
      <c r="M62" s="481"/>
      <c r="N62" s="481"/>
      <c r="O62" s="481"/>
      <c r="P62" s="481"/>
      <c r="Q62" s="481"/>
      <c r="R62" s="480">
        <v>30.498675000000002</v>
      </c>
    </row>
    <row r="63" spans="1:18" ht="12.75">
      <c r="A63" s="482" t="s">
        <v>41</v>
      </c>
      <c r="B63" s="483">
        <v>7708.061</v>
      </c>
      <c r="C63" s="483">
        <v>12313.783450000003</v>
      </c>
      <c r="D63" s="483">
        <v>12.323369999999999</v>
      </c>
      <c r="E63" s="483">
        <v>338.25819999999993</v>
      </c>
      <c r="F63" s="483">
        <v>1225.76762</v>
      </c>
      <c r="G63" s="483">
        <v>5292.6</v>
      </c>
      <c r="H63" s="483">
        <v>1422.32</v>
      </c>
      <c r="I63" s="483">
        <v>28313.11364</v>
      </c>
      <c r="J63" s="483">
        <v>30068.041764999998</v>
      </c>
      <c r="K63" s="483">
        <v>11740.477043750001</v>
      </c>
      <c r="L63" s="483">
        <v>2982.265</v>
      </c>
      <c r="M63" s="483">
        <v>69.574</v>
      </c>
      <c r="N63" s="483">
        <v>1.763</v>
      </c>
      <c r="O63" s="483">
        <v>175.87</v>
      </c>
      <c r="P63" s="483">
        <v>618</v>
      </c>
      <c r="Q63" s="483">
        <v>236</v>
      </c>
      <c r="R63" s="484">
        <v>74205.10444875</v>
      </c>
    </row>
    <row r="64" spans="1:18" ht="13.5" thickBot="1">
      <c r="A64" s="485" t="s">
        <v>42</v>
      </c>
      <c r="B64" s="481"/>
      <c r="C64" s="481"/>
      <c r="D64" s="481"/>
      <c r="E64" s="481"/>
      <c r="F64" s="481"/>
      <c r="G64" s="481"/>
      <c r="H64" s="481"/>
      <c r="I64" s="481"/>
      <c r="J64" s="481">
        <v>69.90203</v>
      </c>
      <c r="K64" s="481"/>
      <c r="L64" s="481"/>
      <c r="M64" s="481"/>
      <c r="N64" s="481"/>
      <c r="O64" s="481"/>
      <c r="P64" s="481"/>
      <c r="Q64" s="481"/>
      <c r="R64" s="480">
        <v>69.90203</v>
      </c>
    </row>
    <row r="65" spans="1:18" ht="14.25" thickBot="1" thickTop="1">
      <c r="A65" s="486" t="s">
        <v>43</v>
      </c>
      <c r="B65" s="487">
        <v>7708.061</v>
      </c>
      <c r="C65" s="487">
        <v>12313.783450000003</v>
      </c>
      <c r="D65" s="487">
        <v>12.323369999999999</v>
      </c>
      <c r="E65" s="487">
        <v>338.25819999999993</v>
      </c>
      <c r="F65" s="487">
        <v>1225.76762</v>
      </c>
      <c r="G65" s="487">
        <v>5292.6</v>
      </c>
      <c r="H65" s="487">
        <v>1422.32</v>
      </c>
      <c r="I65" s="487">
        <v>28313.11364</v>
      </c>
      <c r="J65" s="487">
        <v>30137.943795</v>
      </c>
      <c r="K65" s="487">
        <v>11740.477043750001</v>
      </c>
      <c r="L65" s="487">
        <v>2982.265</v>
      </c>
      <c r="M65" s="487">
        <v>69.574</v>
      </c>
      <c r="N65" s="487">
        <v>1.763</v>
      </c>
      <c r="O65" s="487">
        <v>175.87</v>
      </c>
      <c r="P65" s="487">
        <v>618</v>
      </c>
      <c r="Q65" s="487">
        <v>236</v>
      </c>
      <c r="R65" s="488">
        <v>74275.00647874999</v>
      </c>
    </row>
    <row r="66" spans="1:18" ht="14.25" thickBot="1" thickTop="1">
      <c r="A66" s="443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89"/>
    </row>
    <row r="67" spans="1:18" ht="13.5" thickTop="1">
      <c r="A67" s="490" t="s">
        <v>44</v>
      </c>
      <c r="B67" s="491">
        <v>-3974.95</v>
      </c>
      <c r="C67" s="491">
        <v>-9284.6517</v>
      </c>
      <c r="D67" s="491">
        <v>-0.4644</v>
      </c>
      <c r="E67" s="491">
        <v>1962.3944</v>
      </c>
      <c r="F67" s="491" t="s">
        <v>237</v>
      </c>
      <c r="G67" s="491" t="s">
        <v>261</v>
      </c>
      <c r="H67" s="491">
        <v>0</v>
      </c>
      <c r="I67" s="491">
        <v>-11297.6717</v>
      </c>
      <c r="J67" s="491">
        <v>-5447.5925000000025</v>
      </c>
      <c r="K67" s="491">
        <v>-6978.27801125</v>
      </c>
      <c r="L67" s="491">
        <v>-2982.265</v>
      </c>
      <c r="M67" s="491">
        <v>-69.574</v>
      </c>
      <c r="N67" s="491">
        <v>-1.763</v>
      </c>
      <c r="O67" s="491">
        <v>7507.7914</v>
      </c>
      <c r="P67" s="491">
        <v>0</v>
      </c>
      <c r="Q67" s="491">
        <v>0</v>
      </c>
      <c r="R67" s="492">
        <v>-19269.352811250006</v>
      </c>
    </row>
    <row r="68" spans="1:18" ht="12.75">
      <c r="A68" s="485" t="s">
        <v>241</v>
      </c>
      <c r="B68" s="481">
        <v>-794.37</v>
      </c>
      <c r="C68" s="481">
        <v>-9235.4196</v>
      </c>
      <c r="D68" s="481"/>
      <c r="E68" s="481"/>
      <c r="F68" s="481"/>
      <c r="G68" s="481"/>
      <c r="H68" s="481">
        <v>0</v>
      </c>
      <c r="I68" s="481">
        <v>-10029.7896</v>
      </c>
      <c r="J68" s="481">
        <v>-2303.278625</v>
      </c>
      <c r="K68" s="481">
        <v>-6893.42017</v>
      </c>
      <c r="L68" s="481">
        <v>-2982.265</v>
      </c>
      <c r="M68" s="481">
        <v>-69.574</v>
      </c>
      <c r="N68" s="481">
        <v>-1.763</v>
      </c>
      <c r="O68" s="481">
        <v>10013.8314</v>
      </c>
      <c r="P68" s="481"/>
      <c r="Q68" s="481"/>
      <c r="R68" s="480">
        <v>-12266.258995</v>
      </c>
    </row>
    <row r="69" spans="1:18" ht="12.75">
      <c r="A69" s="485" t="s">
        <v>242</v>
      </c>
      <c r="B69" s="481">
        <v>-3142.62</v>
      </c>
      <c r="C69" s="481" t="s">
        <v>237</v>
      </c>
      <c r="D69" s="481"/>
      <c r="E69" s="481">
        <v>1961.3944</v>
      </c>
      <c r="F69" s="481"/>
      <c r="G69" s="481"/>
      <c r="H69" s="481"/>
      <c r="I69" s="481">
        <v>-1181.2256</v>
      </c>
      <c r="J69" s="481" t="s">
        <v>237</v>
      </c>
      <c r="K69" s="481" t="s">
        <v>237</v>
      </c>
      <c r="L69" s="481"/>
      <c r="M69" s="481"/>
      <c r="N69" s="481"/>
      <c r="O69" s="481" t="s">
        <v>237</v>
      </c>
      <c r="P69" s="481"/>
      <c r="Q69" s="481"/>
      <c r="R69" s="480">
        <v>-1181.2256</v>
      </c>
    </row>
    <row r="70" spans="1:18" ht="12.75">
      <c r="A70" s="485" t="s">
        <v>6</v>
      </c>
      <c r="B70" s="481" t="s">
        <v>237</v>
      </c>
      <c r="C70" s="481">
        <v>-0.6</v>
      </c>
      <c r="D70" s="481"/>
      <c r="E70" s="481">
        <v>1</v>
      </c>
      <c r="F70" s="481"/>
      <c r="G70" s="481"/>
      <c r="H70" s="481"/>
      <c r="I70" s="481">
        <v>0.4</v>
      </c>
      <c r="J70" s="481" t="s">
        <v>237</v>
      </c>
      <c r="K70" s="481" t="s">
        <v>237</v>
      </c>
      <c r="L70" s="481"/>
      <c r="M70" s="481"/>
      <c r="N70" s="481"/>
      <c r="O70" s="481" t="s">
        <v>237</v>
      </c>
      <c r="P70" s="481"/>
      <c r="Q70" s="481"/>
      <c r="R70" s="480" t="s">
        <v>237</v>
      </c>
    </row>
    <row r="71" spans="1:18" ht="12.75">
      <c r="A71" s="485" t="s">
        <v>243</v>
      </c>
      <c r="B71" s="481" t="s">
        <v>237</v>
      </c>
      <c r="C71" s="481" t="s">
        <v>237</v>
      </c>
      <c r="D71" s="481"/>
      <c r="E71" s="481"/>
      <c r="F71" s="481"/>
      <c r="G71" s="481"/>
      <c r="H71" s="481"/>
      <c r="I71" s="481" t="s">
        <v>261</v>
      </c>
      <c r="J71" s="481">
        <v>-1580.2007099999996</v>
      </c>
      <c r="K71" s="481" t="s">
        <v>237</v>
      </c>
      <c r="L71" s="481"/>
      <c r="M71" s="481"/>
      <c r="N71" s="481"/>
      <c r="O71" s="481">
        <v>-159.702</v>
      </c>
      <c r="P71" s="481"/>
      <c r="Q71" s="481"/>
      <c r="R71" s="480">
        <v>-1739.9027099999996</v>
      </c>
    </row>
    <row r="72" spans="1:18" ht="13.5" thickBot="1">
      <c r="A72" s="485" t="s">
        <v>50</v>
      </c>
      <c r="B72" s="481">
        <v>-37.96</v>
      </c>
      <c r="C72" s="481">
        <v>-48.6321</v>
      </c>
      <c r="D72" s="481">
        <v>-0.4644</v>
      </c>
      <c r="E72" s="481">
        <v>0</v>
      </c>
      <c r="F72" s="481"/>
      <c r="G72" s="481"/>
      <c r="H72" s="481"/>
      <c r="I72" s="481">
        <v>-87.0565</v>
      </c>
      <c r="J72" s="481">
        <v>-1564.113165000003</v>
      </c>
      <c r="K72" s="481">
        <v>-84.85784125</v>
      </c>
      <c r="L72" s="481"/>
      <c r="M72" s="481"/>
      <c r="N72" s="481"/>
      <c r="O72" s="481">
        <v>-2346.338</v>
      </c>
      <c r="P72" s="481"/>
      <c r="Q72" s="481"/>
      <c r="R72" s="480">
        <v>-4082.365506250003</v>
      </c>
    </row>
    <row r="73" spans="1:18" ht="14.25" thickBot="1" thickTop="1">
      <c r="A73" s="486" t="s">
        <v>278</v>
      </c>
      <c r="B73" s="487">
        <v>3733.111</v>
      </c>
      <c r="C73" s="487">
        <v>3029.1317500000023</v>
      </c>
      <c r="D73" s="487">
        <v>11.85897</v>
      </c>
      <c r="E73" s="487">
        <v>2300.6526</v>
      </c>
      <c r="F73" s="487">
        <v>1225.76762</v>
      </c>
      <c r="G73" s="487">
        <v>5292.6</v>
      </c>
      <c r="H73" s="487">
        <v>1422.32</v>
      </c>
      <c r="I73" s="487">
        <v>17015.441939999997</v>
      </c>
      <c r="J73" s="487">
        <v>24690.282174999997</v>
      </c>
      <c r="K73" s="487">
        <v>4762.199032500001</v>
      </c>
      <c r="L73" s="487">
        <v>0</v>
      </c>
      <c r="M73" s="487">
        <v>0</v>
      </c>
      <c r="N73" s="487">
        <v>0</v>
      </c>
      <c r="O73" s="487">
        <v>7683.6614</v>
      </c>
      <c r="P73" s="487">
        <v>618</v>
      </c>
      <c r="Q73" s="487">
        <v>236</v>
      </c>
      <c r="R73" s="488">
        <v>55005.65366749998</v>
      </c>
    </row>
    <row r="74" spans="1:18" ht="14.25" thickBot="1" thickTop="1">
      <c r="A74" s="443"/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89"/>
    </row>
    <row r="75" spans="1:18" ht="14.25" thickBot="1" thickTop="1">
      <c r="A75" s="486" t="s">
        <v>52</v>
      </c>
      <c r="B75" s="487">
        <v>3733.111</v>
      </c>
      <c r="C75" s="487">
        <v>3029.13175</v>
      </c>
      <c r="D75" s="487">
        <v>11.85897</v>
      </c>
      <c r="E75" s="487">
        <v>2300.6547000000005</v>
      </c>
      <c r="F75" s="487">
        <v>1225.76762</v>
      </c>
      <c r="G75" s="487">
        <v>5292.6</v>
      </c>
      <c r="H75" s="487">
        <v>1422.32</v>
      </c>
      <c r="I75" s="487">
        <v>17015.44404</v>
      </c>
      <c r="J75" s="487">
        <v>24690.282174999997</v>
      </c>
      <c r="K75" s="487">
        <v>4762.199032499999</v>
      </c>
      <c r="L75" s="487" t="s">
        <v>237</v>
      </c>
      <c r="M75" s="487" t="s">
        <v>237</v>
      </c>
      <c r="N75" s="487"/>
      <c r="O75" s="487">
        <v>7683.6614</v>
      </c>
      <c r="P75" s="487">
        <v>618</v>
      </c>
      <c r="Q75" s="487">
        <v>236</v>
      </c>
      <c r="R75" s="488">
        <v>55005.58664749999</v>
      </c>
    </row>
    <row r="76" spans="1:18" ht="13.5" thickTop="1">
      <c r="A76" s="493" t="s">
        <v>53</v>
      </c>
      <c r="B76" s="494">
        <v>3322.7709999999997</v>
      </c>
      <c r="C76" s="494">
        <v>1557.705751576</v>
      </c>
      <c r="D76" s="494">
        <v>0</v>
      </c>
      <c r="E76" s="494">
        <v>2280.5251000000003</v>
      </c>
      <c r="F76" s="494">
        <v>1225.76762</v>
      </c>
      <c r="G76" s="494" t="s">
        <v>237</v>
      </c>
      <c r="H76" s="494" t="s">
        <v>237</v>
      </c>
      <c r="I76" s="494">
        <v>8386.769471575999</v>
      </c>
      <c r="J76" s="494">
        <v>5431.974990000001</v>
      </c>
      <c r="K76" s="494">
        <v>2141.0268370399995</v>
      </c>
      <c r="L76" s="494" t="s">
        <v>237</v>
      </c>
      <c r="M76" s="494" t="s">
        <v>237</v>
      </c>
      <c r="N76" s="494"/>
      <c r="O76" s="494">
        <v>3837.603800000001</v>
      </c>
      <c r="P76" s="494" t="s">
        <v>237</v>
      </c>
      <c r="Q76" s="494">
        <v>76</v>
      </c>
      <c r="R76" s="495">
        <v>19873.375098616</v>
      </c>
    </row>
    <row r="77" spans="1:18" ht="12.75">
      <c r="A77" s="485" t="s">
        <v>246</v>
      </c>
      <c r="B77" s="481" t="s">
        <v>237</v>
      </c>
      <c r="C77" s="481" t="s">
        <v>237</v>
      </c>
      <c r="D77" s="481"/>
      <c r="E77" s="481">
        <v>2076.27</v>
      </c>
      <c r="F77" s="481"/>
      <c r="G77" s="481"/>
      <c r="H77" s="481"/>
      <c r="I77" s="481">
        <v>2076.27</v>
      </c>
      <c r="J77" s="481">
        <v>494.9364285</v>
      </c>
      <c r="K77" s="481">
        <v>4.368</v>
      </c>
      <c r="L77" s="481"/>
      <c r="M77" s="481"/>
      <c r="N77" s="481"/>
      <c r="O77" s="481">
        <v>665.21</v>
      </c>
      <c r="P77" s="481"/>
      <c r="Q77" s="481"/>
      <c r="R77" s="480">
        <v>3240.7844285</v>
      </c>
    </row>
    <row r="78" spans="1:18" ht="12.75">
      <c r="A78" s="485" t="s">
        <v>55</v>
      </c>
      <c r="B78" s="481">
        <v>35.02</v>
      </c>
      <c r="C78" s="481">
        <v>14.1</v>
      </c>
      <c r="D78" s="481"/>
      <c r="E78" s="481">
        <v>0</v>
      </c>
      <c r="F78" s="481"/>
      <c r="G78" s="481"/>
      <c r="H78" s="481"/>
      <c r="I78" s="481">
        <v>49.12</v>
      </c>
      <c r="J78" s="481">
        <v>749.10336</v>
      </c>
      <c r="K78" s="481">
        <v>233.87</v>
      </c>
      <c r="L78" s="481"/>
      <c r="M78" s="481"/>
      <c r="N78" s="481"/>
      <c r="O78" s="481">
        <v>528.642</v>
      </c>
      <c r="P78" s="481"/>
      <c r="Q78" s="481"/>
      <c r="R78" s="480">
        <v>1560.73536</v>
      </c>
    </row>
    <row r="79" spans="1:18" ht="12.75">
      <c r="A79" s="485" t="s">
        <v>56</v>
      </c>
      <c r="B79" s="481" t="s">
        <v>237</v>
      </c>
      <c r="C79" s="481" t="s">
        <v>237</v>
      </c>
      <c r="D79" s="481"/>
      <c r="E79" s="481" t="s">
        <v>237</v>
      </c>
      <c r="F79" s="481"/>
      <c r="G79" s="481"/>
      <c r="H79" s="481"/>
      <c r="I79" s="481" t="s">
        <v>237</v>
      </c>
      <c r="J79" s="481">
        <v>1552.74505</v>
      </c>
      <c r="K79" s="481" t="s">
        <v>237</v>
      </c>
      <c r="L79" s="481"/>
      <c r="M79" s="481"/>
      <c r="N79" s="481"/>
      <c r="O79" s="481" t="s">
        <v>237</v>
      </c>
      <c r="P79" s="481"/>
      <c r="Q79" s="481"/>
      <c r="R79" s="480">
        <v>1552.74505</v>
      </c>
    </row>
    <row r="80" spans="1:18" ht="12.75">
      <c r="A80" s="485" t="s">
        <v>57</v>
      </c>
      <c r="B80" s="481" t="s">
        <v>237</v>
      </c>
      <c r="C80" s="481">
        <v>14.865</v>
      </c>
      <c r="D80" s="481"/>
      <c r="E80" s="481" t="s">
        <v>237</v>
      </c>
      <c r="F80" s="481"/>
      <c r="G80" s="481" t="s">
        <v>237</v>
      </c>
      <c r="H80" s="481"/>
      <c r="I80" s="481">
        <v>14.865</v>
      </c>
      <c r="J80" s="481">
        <v>40.738975</v>
      </c>
      <c r="K80" s="481">
        <v>128.31</v>
      </c>
      <c r="L80" s="481"/>
      <c r="M80" s="481"/>
      <c r="N80" s="481"/>
      <c r="O80" s="481">
        <v>30.929603472</v>
      </c>
      <c r="P80" s="481"/>
      <c r="Q80" s="481"/>
      <c r="R80" s="480">
        <v>214.843578472</v>
      </c>
    </row>
    <row r="81" spans="1:18" ht="12.75">
      <c r="A81" s="485" t="s">
        <v>58</v>
      </c>
      <c r="B81" s="481">
        <v>1105.52</v>
      </c>
      <c r="C81" s="481">
        <v>242.175</v>
      </c>
      <c r="D81" s="481"/>
      <c r="E81" s="481">
        <v>0</v>
      </c>
      <c r="F81" s="481">
        <v>1082.86409</v>
      </c>
      <c r="G81" s="481"/>
      <c r="H81" s="481"/>
      <c r="I81" s="481">
        <v>2430.5590899999997</v>
      </c>
      <c r="J81" s="481">
        <v>58.874410000000005</v>
      </c>
      <c r="K81" s="481">
        <v>51.415</v>
      </c>
      <c r="L81" s="481"/>
      <c r="M81" s="481"/>
      <c r="N81" s="481"/>
      <c r="O81" s="481">
        <v>213.55136835600004</v>
      </c>
      <c r="P81" s="481"/>
      <c r="Q81" s="481"/>
      <c r="R81" s="480">
        <v>2754.399868356</v>
      </c>
    </row>
    <row r="82" spans="1:18" ht="12.75">
      <c r="A82" s="485" t="s">
        <v>59</v>
      </c>
      <c r="B82" s="481">
        <v>51.7</v>
      </c>
      <c r="C82" s="481">
        <v>354.5655</v>
      </c>
      <c r="D82" s="481"/>
      <c r="E82" s="481">
        <v>49</v>
      </c>
      <c r="F82" s="481"/>
      <c r="G82" s="481"/>
      <c r="H82" s="481"/>
      <c r="I82" s="481">
        <v>455.2655</v>
      </c>
      <c r="J82" s="481">
        <v>119.7312</v>
      </c>
      <c r="K82" s="481">
        <v>26.39</v>
      </c>
      <c r="L82" s="481"/>
      <c r="M82" s="481"/>
      <c r="N82" s="481"/>
      <c r="O82" s="481">
        <v>0</v>
      </c>
      <c r="P82" s="481"/>
      <c r="Q82" s="481"/>
      <c r="R82" s="480">
        <v>601.3866999999999</v>
      </c>
    </row>
    <row r="83" spans="1:18" ht="12.75">
      <c r="A83" s="485" t="s">
        <v>60</v>
      </c>
      <c r="B83" s="481">
        <v>48</v>
      </c>
      <c r="C83" s="481">
        <v>14.4</v>
      </c>
      <c r="D83" s="481"/>
      <c r="E83" s="481">
        <v>9.8</v>
      </c>
      <c r="F83" s="481">
        <v>0</v>
      </c>
      <c r="G83" s="481"/>
      <c r="H83" s="481"/>
      <c r="I83" s="481">
        <v>72.2</v>
      </c>
      <c r="J83" s="481">
        <v>265.44</v>
      </c>
      <c r="K83" s="481">
        <v>255.71</v>
      </c>
      <c r="L83" s="481"/>
      <c r="M83" s="481"/>
      <c r="N83" s="481"/>
      <c r="O83" s="481">
        <v>0</v>
      </c>
      <c r="P83" s="481"/>
      <c r="Q83" s="481"/>
      <c r="R83" s="480">
        <v>593.35</v>
      </c>
    </row>
    <row r="84" spans="1:18" ht="12.75">
      <c r="A84" s="485" t="s">
        <v>61</v>
      </c>
      <c r="B84" s="481">
        <v>2082.531</v>
      </c>
      <c r="C84" s="481">
        <v>917.6002515759999</v>
      </c>
      <c r="D84" s="481">
        <v>0</v>
      </c>
      <c r="E84" s="481">
        <v>145.45510000000007</v>
      </c>
      <c r="F84" s="481">
        <v>142.90352999999996</v>
      </c>
      <c r="G84" s="481"/>
      <c r="H84" s="481"/>
      <c r="I84" s="481">
        <v>3288.4898815760002</v>
      </c>
      <c r="J84" s="481">
        <v>2150.4055665</v>
      </c>
      <c r="K84" s="481">
        <v>1440.9638370399996</v>
      </c>
      <c r="L84" s="481"/>
      <c r="M84" s="481"/>
      <c r="N84" s="481"/>
      <c r="O84" s="481">
        <v>2399.2708281720006</v>
      </c>
      <c r="P84" s="481"/>
      <c r="Q84" s="481">
        <v>76</v>
      </c>
      <c r="R84" s="480">
        <v>9355.130113288</v>
      </c>
    </row>
    <row r="85" spans="1:18" ht="12.75">
      <c r="A85" s="482" t="s">
        <v>62</v>
      </c>
      <c r="B85" s="496">
        <v>4.08</v>
      </c>
      <c r="C85" s="496">
        <v>0</v>
      </c>
      <c r="D85" s="496" t="s">
        <v>237</v>
      </c>
      <c r="E85" s="496" t="s">
        <v>237</v>
      </c>
      <c r="F85" s="496" t="s">
        <v>237</v>
      </c>
      <c r="G85" s="496" t="s">
        <v>237</v>
      </c>
      <c r="H85" s="496" t="s">
        <v>237</v>
      </c>
      <c r="I85" s="496">
        <v>4.08</v>
      </c>
      <c r="J85" s="496">
        <v>11285.397055</v>
      </c>
      <c r="K85" s="496">
        <v>3.822</v>
      </c>
      <c r="L85" s="496" t="s">
        <v>237</v>
      </c>
      <c r="M85" s="496" t="s">
        <v>237</v>
      </c>
      <c r="N85" s="496"/>
      <c r="O85" s="496">
        <v>57.104</v>
      </c>
      <c r="P85" s="496" t="s">
        <v>237</v>
      </c>
      <c r="Q85" s="496">
        <v>0</v>
      </c>
      <c r="R85" s="484">
        <v>11350.403054999999</v>
      </c>
    </row>
    <row r="86" spans="1:18" ht="12.75">
      <c r="A86" s="485" t="s">
        <v>247</v>
      </c>
      <c r="B86" s="481">
        <v>4.08</v>
      </c>
      <c r="C86" s="481">
        <v>0</v>
      </c>
      <c r="D86" s="481"/>
      <c r="E86" s="481"/>
      <c r="F86" s="481"/>
      <c r="G86" s="481"/>
      <c r="H86" s="481"/>
      <c r="I86" s="481">
        <v>4.08</v>
      </c>
      <c r="J86" s="481">
        <v>207</v>
      </c>
      <c r="K86" s="481">
        <v>0</v>
      </c>
      <c r="L86" s="481"/>
      <c r="M86" s="481"/>
      <c r="N86" s="481"/>
      <c r="O86" s="481">
        <v>57.104</v>
      </c>
      <c r="P86" s="481"/>
      <c r="Q86" s="481"/>
      <c r="R86" s="480">
        <v>268.18399999999997</v>
      </c>
    </row>
    <row r="87" spans="1:18" ht="12.75">
      <c r="A87" s="485" t="s">
        <v>248</v>
      </c>
      <c r="B87" s="481" t="s">
        <v>237</v>
      </c>
      <c r="C87" s="481" t="s">
        <v>237</v>
      </c>
      <c r="D87" s="481"/>
      <c r="E87" s="481"/>
      <c r="F87" s="481"/>
      <c r="G87" s="481"/>
      <c r="H87" s="481"/>
      <c r="I87" s="481" t="s">
        <v>237</v>
      </c>
      <c r="J87" s="481">
        <v>205.635</v>
      </c>
      <c r="K87" s="481" t="s">
        <v>237</v>
      </c>
      <c r="L87" s="481"/>
      <c r="M87" s="481"/>
      <c r="N87" s="481"/>
      <c r="O87" s="481" t="s">
        <v>237</v>
      </c>
      <c r="P87" s="481"/>
      <c r="Q87" s="481"/>
      <c r="R87" s="480">
        <v>205.635</v>
      </c>
    </row>
    <row r="88" spans="1:18" ht="12.75">
      <c r="A88" s="485" t="s">
        <v>249</v>
      </c>
      <c r="B88" s="481" t="s">
        <v>237</v>
      </c>
      <c r="C88" s="481" t="s">
        <v>237</v>
      </c>
      <c r="D88" s="481"/>
      <c r="E88" s="481"/>
      <c r="F88" s="481"/>
      <c r="G88" s="481"/>
      <c r="H88" s="481"/>
      <c r="I88" s="481" t="s">
        <v>237</v>
      </c>
      <c r="J88" s="481">
        <v>957.9067949999999</v>
      </c>
      <c r="K88" s="481" t="s">
        <v>237</v>
      </c>
      <c r="L88" s="481"/>
      <c r="M88" s="481"/>
      <c r="N88" s="481"/>
      <c r="O88" s="481" t="s">
        <v>237</v>
      </c>
      <c r="P88" s="481"/>
      <c r="Q88" s="481"/>
      <c r="R88" s="480">
        <v>957.9067949999999</v>
      </c>
    </row>
    <row r="89" spans="1:18" ht="12.75">
      <c r="A89" s="485" t="s">
        <v>250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9914.85526</v>
      </c>
      <c r="K89" s="481">
        <v>3.822</v>
      </c>
      <c r="L89" s="481"/>
      <c r="M89" s="481"/>
      <c r="N89" s="481"/>
      <c r="O89" s="481" t="s">
        <v>237</v>
      </c>
      <c r="P89" s="481"/>
      <c r="Q89" s="481"/>
      <c r="R89" s="480">
        <v>9918.67726</v>
      </c>
    </row>
    <row r="90" spans="1:18" ht="12.75">
      <c r="A90" s="497" t="s">
        <v>262</v>
      </c>
      <c r="B90" s="458">
        <v>406.26</v>
      </c>
      <c r="C90" s="458">
        <v>1471.425998424</v>
      </c>
      <c r="D90" s="458">
        <v>11.85897</v>
      </c>
      <c r="E90" s="458">
        <v>20.1296</v>
      </c>
      <c r="F90" s="458">
        <v>0</v>
      </c>
      <c r="G90" s="458">
        <v>5292.6</v>
      </c>
      <c r="H90" s="458">
        <v>1422.32</v>
      </c>
      <c r="I90" s="458">
        <v>8624.594568424</v>
      </c>
      <c r="J90" s="458">
        <v>6092.037809999999</v>
      </c>
      <c r="K90" s="458">
        <v>2617.3501954599997</v>
      </c>
      <c r="L90" s="458"/>
      <c r="M90" s="458"/>
      <c r="N90" s="458"/>
      <c r="O90" s="458">
        <v>3788.9535999999994</v>
      </c>
      <c r="P90" s="458">
        <v>618</v>
      </c>
      <c r="Q90" s="458">
        <v>160</v>
      </c>
      <c r="R90" s="498">
        <v>21900.936173883998</v>
      </c>
    </row>
    <row r="91" spans="1:18" ht="12.75">
      <c r="A91" s="499" t="s">
        <v>64</v>
      </c>
      <c r="B91" s="500">
        <v>406.26</v>
      </c>
      <c r="C91" s="483">
        <v>1471.425998424</v>
      </c>
      <c r="D91" s="483">
        <v>11.85897</v>
      </c>
      <c r="E91" s="500">
        <v>20.1296</v>
      </c>
      <c r="F91" s="483">
        <v>0</v>
      </c>
      <c r="G91" s="483">
        <v>5292.6</v>
      </c>
      <c r="H91" s="483">
        <v>1422.32</v>
      </c>
      <c r="I91" s="500">
        <v>8624.594568424</v>
      </c>
      <c r="J91" s="500">
        <v>3394.4479649999994</v>
      </c>
      <c r="K91" s="500">
        <v>2617.3501954599997</v>
      </c>
      <c r="L91" s="483"/>
      <c r="M91" s="483"/>
      <c r="N91" s="483"/>
      <c r="O91" s="483">
        <v>3563.2502979999995</v>
      </c>
      <c r="P91" s="483">
        <v>618</v>
      </c>
      <c r="Q91" s="500">
        <v>160</v>
      </c>
      <c r="R91" s="501">
        <v>18977.643026883998</v>
      </c>
    </row>
    <row r="92" spans="1:18" ht="12.75">
      <c r="A92" s="499" t="s">
        <v>65</v>
      </c>
      <c r="B92" s="483"/>
      <c r="C92" s="483" t="s">
        <v>237</v>
      </c>
      <c r="D92" s="483"/>
      <c r="E92" s="483"/>
      <c r="F92" s="483"/>
      <c r="G92" s="483"/>
      <c r="H92" s="483"/>
      <c r="I92" s="483"/>
      <c r="J92" s="500">
        <v>2697.5898449999995</v>
      </c>
      <c r="K92" s="500" t="s">
        <v>237</v>
      </c>
      <c r="L92" s="483"/>
      <c r="M92" s="483"/>
      <c r="N92" s="502"/>
      <c r="O92" s="502">
        <v>225.703302</v>
      </c>
      <c r="P92" s="483"/>
      <c r="Q92" s="483"/>
      <c r="R92" s="501">
        <v>2923.2931469999994</v>
      </c>
    </row>
    <row r="93" spans="1:18" ht="13.5" thickBot="1">
      <c r="A93" s="482" t="s">
        <v>66</v>
      </c>
      <c r="B93" s="496"/>
      <c r="C93" s="503"/>
      <c r="D93" s="496"/>
      <c r="E93" s="496"/>
      <c r="F93" s="496"/>
      <c r="G93" s="496"/>
      <c r="H93" s="496"/>
      <c r="I93" s="496"/>
      <c r="J93" s="504">
        <v>1880.87232</v>
      </c>
      <c r="K93" s="504" t="s">
        <v>237</v>
      </c>
      <c r="L93" s="496"/>
      <c r="M93" s="496"/>
      <c r="N93" s="478"/>
      <c r="O93" s="478" t="s">
        <v>237</v>
      </c>
      <c r="P93" s="496"/>
      <c r="Q93" s="496"/>
      <c r="R93" s="484">
        <v>1880.87232</v>
      </c>
    </row>
    <row r="94" spans="1:18" ht="13.5" thickTop="1">
      <c r="A94" s="505" t="s">
        <v>251</v>
      </c>
      <c r="B94" s="506">
        <v>3122.8</v>
      </c>
      <c r="C94" s="506">
        <v>33908.1</v>
      </c>
      <c r="D94" s="506">
        <v>0</v>
      </c>
      <c r="E94" s="507" t="s">
        <v>237</v>
      </c>
      <c r="F94" s="507" t="s">
        <v>237</v>
      </c>
      <c r="G94" s="507" t="s">
        <v>237</v>
      </c>
      <c r="H94" s="506">
        <v>204.7</v>
      </c>
      <c r="I94" s="506">
        <v>37235.6</v>
      </c>
      <c r="J94" s="506">
        <v>8079.5</v>
      </c>
      <c r="K94" s="506">
        <v>36345.9</v>
      </c>
      <c r="L94" s="506">
        <v>34677.5</v>
      </c>
      <c r="M94" s="506">
        <v>80.9</v>
      </c>
      <c r="N94" s="506">
        <v>20.5</v>
      </c>
      <c r="O94" s="506">
        <v>116439.9</v>
      </c>
      <c r="P94" s="507" t="s">
        <v>237</v>
      </c>
      <c r="Q94" s="507" t="s">
        <v>237</v>
      </c>
      <c r="R94" s="508" t="s">
        <v>237</v>
      </c>
    </row>
    <row r="95" spans="1:18" ht="13.5" thickBot="1">
      <c r="A95" s="477" t="s">
        <v>252</v>
      </c>
      <c r="B95" s="428">
        <v>335</v>
      </c>
      <c r="C95" s="428">
        <v>6351.9</v>
      </c>
      <c r="D95" s="428">
        <v>8.3</v>
      </c>
      <c r="E95" s="431" t="s">
        <v>237</v>
      </c>
      <c r="F95" s="431" t="s">
        <v>237</v>
      </c>
      <c r="G95" s="431" t="s">
        <v>237</v>
      </c>
      <c r="H95" s="428">
        <v>23.8</v>
      </c>
      <c r="I95" s="428">
        <v>6719</v>
      </c>
      <c r="J95" s="428">
        <v>1944</v>
      </c>
      <c r="K95" s="428">
        <v>6892.9</v>
      </c>
      <c r="L95" s="428">
        <v>10537.2</v>
      </c>
      <c r="M95" s="428">
        <v>17.5</v>
      </c>
      <c r="N95" s="428">
        <v>8.7</v>
      </c>
      <c r="O95" s="428">
        <v>26119.3</v>
      </c>
      <c r="P95" s="431" t="s">
        <v>237</v>
      </c>
      <c r="Q95" s="431" t="s">
        <v>237</v>
      </c>
      <c r="R95" s="509" t="s">
        <v>237</v>
      </c>
    </row>
    <row r="96" spans="1:18" ht="13.5" thickTop="1">
      <c r="A96" s="510" t="s">
        <v>74</v>
      </c>
      <c r="B96" s="511">
        <v>526072</v>
      </c>
      <c r="C96" s="512"/>
      <c r="D96" s="513" t="s">
        <v>263</v>
      </c>
      <c r="E96" s="514"/>
      <c r="F96" s="515" t="s">
        <v>76</v>
      </c>
      <c r="G96" s="514"/>
      <c r="H96" s="516"/>
      <c r="I96" s="517" t="s">
        <v>264</v>
      </c>
      <c r="J96" s="518"/>
      <c r="K96" s="512" t="s">
        <v>265</v>
      </c>
      <c r="L96" s="519">
        <v>1375.739520009654</v>
      </c>
      <c r="M96" s="514"/>
      <c r="N96" s="514"/>
      <c r="O96" s="515" t="s">
        <v>266</v>
      </c>
      <c r="P96" s="520"/>
      <c r="Q96" s="514"/>
      <c r="R96" s="521">
        <v>-6.1</v>
      </c>
    </row>
    <row r="97" spans="1:18" ht="13.5" thickBot="1">
      <c r="A97" s="522" t="s">
        <v>79</v>
      </c>
      <c r="B97" s="523">
        <v>520355</v>
      </c>
      <c r="C97" s="524"/>
      <c r="D97" s="525" t="s">
        <v>267</v>
      </c>
      <c r="E97" s="526">
        <v>66.293</v>
      </c>
      <c r="F97" s="527" t="s">
        <v>268</v>
      </c>
      <c r="G97" s="528"/>
      <c r="H97" s="529">
        <v>1120.4049670214047</v>
      </c>
      <c r="I97" s="530" t="s">
        <v>269</v>
      </c>
      <c r="J97" s="531"/>
      <c r="K97" s="532" t="s">
        <v>270</v>
      </c>
      <c r="L97" s="529">
        <v>1787.2912675546436</v>
      </c>
      <c r="M97" s="528"/>
      <c r="N97" s="528"/>
      <c r="O97" s="527" t="s">
        <v>271</v>
      </c>
      <c r="P97" s="533"/>
      <c r="Q97" s="528"/>
      <c r="R97" s="534">
        <v>-4.7</v>
      </c>
    </row>
  </sheetData>
  <sheetProtection/>
  <mergeCells count="4">
    <mergeCell ref="A1:Q1"/>
    <mergeCell ref="A2:Q2"/>
    <mergeCell ref="A51:R51"/>
    <mergeCell ref="A52:R5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98"/>
  <sheetViews>
    <sheetView zoomScale="25" zoomScaleNormal="25" zoomScalePageLayoutView="0" workbookViewId="0" topLeftCell="A1">
      <selection activeCell="A52" sqref="A52:R98"/>
    </sheetView>
  </sheetViews>
  <sheetFormatPr defaultColWidth="9.140625" defaultRowHeight="12.75"/>
  <cols>
    <col min="1" max="1" width="29.00390625" style="0" customWidth="1"/>
  </cols>
  <sheetData>
    <row r="1" spans="1:17" ht="12.75">
      <c r="A1" s="568" t="s">
        <v>279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308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3.5" thickBot="1">
      <c r="A4" s="263" t="s">
        <v>309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310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>
        <v>10000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2391.956</v>
      </c>
      <c r="C8" s="429">
        <v>60854.480859999996</v>
      </c>
      <c r="D8" s="429">
        <v>21.697</v>
      </c>
      <c r="E8" s="429"/>
      <c r="F8" s="429"/>
      <c r="G8" s="429"/>
      <c r="H8" s="429">
        <v>16938</v>
      </c>
      <c r="I8" s="429">
        <v>5981</v>
      </c>
      <c r="J8" s="429">
        <v>2749.105</v>
      </c>
      <c r="K8" s="429">
        <v>639.222969</v>
      </c>
      <c r="L8" s="429">
        <v>30878.5</v>
      </c>
      <c r="M8" s="429">
        <v>75.5</v>
      </c>
      <c r="N8" s="429">
        <v>33.4</v>
      </c>
      <c r="O8" s="429"/>
      <c r="P8" s="429">
        <v>648</v>
      </c>
      <c r="Q8" s="430">
        <v>262</v>
      </c>
    </row>
    <row r="9" spans="1:17" ht="12.75">
      <c r="A9" s="420" t="s">
        <v>235</v>
      </c>
      <c r="B9" s="431">
        <v>12989.7</v>
      </c>
      <c r="C9" s="432">
        <v>10.73</v>
      </c>
      <c r="D9" s="432"/>
      <c r="E9" s="432">
        <v>722.26</v>
      </c>
      <c r="F9" s="432">
        <v>1579.5</v>
      </c>
      <c r="G9" s="432"/>
      <c r="H9" s="432"/>
      <c r="I9" s="432"/>
      <c r="J9" s="432">
        <v>30916.985204999997</v>
      </c>
      <c r="K9" s="432">
        <v>14821</v>
      </c>
      <c r="L9" s="432"/>
      <c r="M9" s="432"/>
      <c r="N9" s="432"/>
      <c r="O9" s="432">
        <v>3791.3</v>
      </c>
      <c r="P9" s="432"/>
      <c r="Q9" s="433"/>
    </row>
    <row r="10" spans="1:17" ht="12.75">
      <c r="A10" s="420" t="s">
        <v>236</v>
      </c>
      <c r="B10" s="431" t="s">
        <v>237</v>
      </c>
      <c r="C10" s="432" t="s">
        <v>237</v>
      </c>
      <c r="D10" s="432"/>
      <c r="E10" s="432"/>
      <c r="F10" s="432"/>
      <c r="G10" s="432"/>
      <c r="H10" s="432"/>
      <c r="I10" s="432"/>
      <c r="J10" s="432">
        <v>1550.983</v>
      </c>
      <c r="K10" s="432"/>
      <c r="L10" s="432"/>
      <c r="M10" s="432"/>
      <c r="N10" s="432"/>
      <c r="O10" s="432">
        <v>437.3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451.408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143.83100000000002</v>
      </c>
      <c r="C12" s="432">
        <v>3518.584</v>
      </c>
      <c r="D12" s="432">
        <v>0</v>
      </c>
      <c r="E12" s="432">
        <v>-55.09700000000001</v>
      </c>
      <c r="F12" s="432">
        <v>-62.647</v>
      </c>
      <c r="G12" s="432">
        <v>0</v>
      </c>
      <c r="H12" s="432"/>
      <c r="I12" s="432"/>
      <c r="J12" s="432">
        <v>-410.328</v>
      </c>
      <c r="K12" s="432">
        <v>-373.752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-281.826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15525.487000000001</v>
      </c>
      <c r="C14" s="436">
        <v>64383.79486</v>
      </c>
      <c r="D14" s="436">
        <v>21.697</v>
      </c>
      <c r="E14" s="436">
        <v>667.163</v>
      </c>
      <c r="F14" s="436">
        <v>1516.853</v>
      </c>
      <c r="G14" s="436">
        <v>0</v>
      </c>
      <c r="H14" s="436">
        <v>16938</v>
      </c>
      <c r="I14" s="436">
        <v>5981</v>
      </c>
      <c r="J14" s="436">
        <v>30971.545205</v>
      </c>
      <c r="K14" s="436">
        <v>15086.470969</v>
      </c>
      <c r="L14" s="436">
        <v>30878.5</v>
      </c>
      <c r="M14" s="436">
        <v>75.5</v>
      </c>
      <c r="N14" s="436">
        <v>33.4</v>
      </c>
      <c r="O14" s="436">
        <v>3354</v>
      </c>
      <c r="P14" s="436">
        <v>648</v>
      </c>
      <c r="Q14" s="437">
        <v>262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99.959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15525.487000000001</v>
      </c>
      <c r="C16" s="441">
        <v>64383.79486</v>
      </c>
      <c r="D16" s="441">
        <v>21.697</v>
      </c>
      <c r="E16" s="441">
        <v>667.163</v>
      </c>
      <c r="F16" s="441">
        <v>1516.853</v>
      </c>
      <c r="G16" s="441">
        <v>0</v>
      </c>
      <c r="H16" s="441">
        <v>16938</v>
      </c>
      <c r="I16" s="441">
        <v>5981</v>
      </c>
      <c r="J16" s="441">
        <v>31071.504204999997</v>
      </c>
      <c r="K16" s="441">
        <v>15086.470969</v>
      </c>
      <c r="L16" s="441">
        <v>30878.5</v>
      </c>
      <c r="M16" s="441">
        <v>75.5</v>
      </c>
      <c r="N16" s="441">
        <v>33.4</v>
      </c>
      <c r="O16" s="441">
        <v>3354</v>
      </c>
      <c r="P16" s="441">
        <v>648</v>
      </c>
      <c r="Q16" s="442">
        <v>262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-6281.678</v>
      </c>
      <c r="C18" s="447">
        <v>-53313.9</v>
      </c>
      <c r="D18" s="447">
        <v>-3.419</v>
      </c>
      <c r="E18" s="447">
        <v>2925.07</v>
      </c>
      <c r="F18" s="447" t="s">
        <v>237</v>
      </c>
      <c r="G18" s="447">
        <v>2</v>
      </c>
      <c r="H18" s="447" t="s">
        <v>237</v>
      </c>
      <c r="I18" s="447"/>
      <c r="J18" s="447">
        <v>-6320.9122050000005</v>
      </c>
      <c r="K18" s="447">
        <v>-9885.117</v>
      </c>
      <c r="L18" s="447">
        <v>-30878.5</v>
      </c>
      <c r="M18" s="447">
        <v>-75.5</v>
      </c>
      <c r="N18" s="447">
        <v>-33.4</v>
      </c>
      <c r="O18" s="447">
        <v>92785.7</v>
      </c>
      <c r="P18" s="447">
        <v>1916</v>
      </c>
      <c r="Q18" s="448" t="s">
        <v>237</v>
      </c>
    </row>
    <row r="19" spans="1:17" ht="12.75">
      <c r="A19" s="438" t="s">
        <v>241</v>
      </c>
      <c r="B19" s="431">
        <v>-2034.378</v>
      </c>
      <c r="C19" s="432">
        <v>-53311.9</v>
      </c>
      <c r="D19" s="432"/>
      <c r="E19" s="432"/>
      <c r="F19" s="432"/>
      <c r="G19" s="432"/>
      <c r="H19" s="432"/>
      <c r="I19" s="432"/>
      <c r="J19" s="432">
        <v>-3642.655</v>
      </c>
      <c r="K19" s="432">
        <v>-9885.117</v>
      </c>
      <c r="L19" s="432">
        <v>-30878.5</v>
      </c>
      <c r="M19" s="432">
        <v>-75.5</v>
      </c>
      <c r="N19" s="432">
        <v>-33.4</v>
      </c>
      <c r="O19" s="432">
        <v>124921.6</v>
      </c>
      <c r="P19" s="432">
        <v>1916</v>
      </c>
      <c r="Q19" s="433"/>
    </row>
    <row r="20" spans="1:17" ht="12.75">
      <c r="A20" s="438" t="s">
        <v>242</v>
      </c>
      <c r="B20" s="431">
        <v>-4190.7</v>
      </c>
      <c r="C20" s="432" t="s">
        <v>237</v>
      </c>
      <c r="D20" s="432"/>
      <c r="E20" s="432">
        <v>2925.07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-2</v>
      </c>
      <c r="D21" s="432"/>
      <c r="E21" s="432"/>
      <c r="F21" s="432"/>
      <c r="G21" s="432">
        <v>2</v>
      </c>
      <c r="H21" s="432"/>
      <c r="I21" s="432"/>
      <c r="J21" s="432">
        <v>-0.072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-1496.66</v>
      </c>
      <c r="K22" s="432"/>
      <c r="L22" s="432"/>
      <c r="M22" s="432"/>
      <c r="N22" s="432"/>
      <c r="O22" s="432">
        <v>-2156</v>
      </c>
      <c r="P22" s="432"/>
      <c r="Q22" s="433"/>
    </row>
    <row r="23" spans="1:17" ht="13.5" thickBot="1">
      <c r="A23" s="438" t="s">
        <v>50</v>
      </c>
      <c r="B23" s="431">
        <v>-56.6</v>
      </c>
      <c r="C23" s="432">
        <v>0</v>
      </c>
      <c r="D23" s="432">
        <v>-3.419</v>
      </c>
      <c r="E23" s="432">
        <v>0</v>
      </c>
      <c r="F23" s="432"/>
      <c r="G23" s="432"/>
      <c r="H23" s="432"/>
      <c r="I23" s="432"/>
      <c r="J23" s="432">
        <v>-1181.5252050000001</v>
      </c>
      <c r="K23" s="432">
        <v>0</v>
      </c>
      <c r="L23" s="432"/>
      <c r="M23" s="432"/>
      <c r="N23" s="432"/>
      <c r="O23" s="432">
        <v>-29979.9</v>
      </c>
      <c r="P23" s="432"/>
      <c r="Q23" s="433"/>
    </row>
    <row r="24" spans="1:17" ht="14.25" thickBot="1" thickTop="1">
      <c r="A24" s="439" t="s">
        <v>278</v>
      </c>
      <c r="B24" s="440">
        <v>9243.809000000001</v>
      </c>
      <c r="C24" s="441">
        <v>11069.89486</v>
      </c>
      <c r="D24" s="441">
        <v>18.278</v>
      </c>
      <c r="E24" s="441">
        <v>3592.233</v>
      </c>
      <c r="F24" s="441">
        <v>1516.853</v>
      </c>
      <c r="G24" s="441">
        <v>2</v>
      </c>
      <c r="H24" s="441">
        <v>16938</v>
      </c>
      <c r="I24" s="441">
        <v>5981</v>
      </c>
      <c r="J24" s="441">
        <v>24750.591999999997</v>
      </c>
      <c r="K24" s="441">
        <v>5201.353969</v>
      </c>
      <c r="L24" s="441" t="s">
        <v>237</v>
      </c>
      <c r="M24" s="441" t="s">
        <v>237</v>
      </c>
      <c r="N24" s="441"/>
      <c r="O24" s="441">
        <v>96139.7</v>
      </c>
      <c r="P24" s="441">
        <v>2564</v>
      </c>
      <c r="Q24" s="449">
        <v>262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9243.809000000001</v>
      </c>
      <c r="C26" s="440">
        <v>11069.89486</v>
      </c>
      <c r="D26" s="441">
        <v>18.278</v>
      </c>
      <c r="E26" s="441">
        <v>3592.236</v>
      </c>
      <c r="F26" s="441">
        <v>1516.853</v>
      </c>
      <c r="G26" s="441">
        <v>2</v>
      </c>
      <c r="H26" s="441">
        <v>16938</v>
      </c>
      <c r="I26" s="441">
        <v>5981</v>
      </c>
      <c r="J26" s="441">
        <v>24750.591999999997</v>
      </c>
      <c r="K26" s="441">
        <v>5201.353969</v>
      </c>
      <c r="L26" s="441" t="s">
        <v>237</v>
      </c>
      <c r="M26" s="441" t="s">
        <v>237</v>
      </c>
      <c r="N26" s="441"/>
      <c r="O26" s="441">
        <v>96139.7</v>
      </c>
      <c r="P26" s="441">
        <v>2564</v>
      </c>
      <c r="Q26" s="442">
        <v>262</v>
      </c>
    </row>
    <row r="27" spans="1:17" ht="13.5" thickTop="1">
      <c r="A27" s="451" t="s">
        <v>53</v>
      </c>
      <c r="B27" s="452">
        <v>8528.809000000001</v>
      </c>
      <c r="C27" s="452">
        <v>6143.560959336</v>
      </c>
      <c r="D27" s="452">
        <v>10.461</v>
      </c>
      <c r="E27" s="452">
        <v>3545.732</v>
      </c>
      <c r="F27" s="452">
        <v>1516.853</v>
      </c>
      <c r="G27" s="452">
        <v>0</v>
      </c>
      <c r="H27" s="452" t="s">
        <v>237</v>
      </c>
      <c r="I27" s="452" t="s">
        <v>237</v>
      </c>
      <c r="J27" s="452">
        <v>5414.791</v>
      </c>
      <c r="K27" s="452">
        <v>1923.249561</v>
      </c>
      <c r="L27" s="452" t="s">
        <v>237</v>
      </c>
      <c r="M27" s="452" t="s">
        <v>237</v>
      </c>
      <c r="N27" s="452"/>
      <c r="O27" s="452">
        <v>46686</v>
      </c>
      <c r="P27" s="452">
        <v>1916</v>
      </c>
      <c r="Q27" s="453">
        <v>97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3141.576</v>
      </c>
      <c r="F28" s="432"/>
      <c r="G28" s="432"/>
      <c r="H28" s="432"/>
      <c r="I28" s="432"/>
      <c r="J28" s="432">
        <v>527.133</v>
      </c>
      <c r="K28" s="432">
        <v>5.403024</v>
      </c>
      <c r="L28" s="432"/>
      <c r="M28" s="432"/>
      <c r="N28" s="432"/>
      <c r="O28" s="432">
        <v>8395</v>
      </c>
      <c r="P28" s="432"/>
      <c r="Q28" s="433"/>
    </row>
    <row r="29" spans="1:17" ht="12.75">
      <c r="A29" s="438" t="s">
        <v>55</v>
      </c>
      <c r="B29" s="431">
        <v>55</v>
      </c>
      <c r="C29" s="432">
        <v>47</v>
      </c>
      <c r="D29" s="432"/>
      <c r="E29" s="432">
        <v>0</v>
      </c>
      <c r="F29" s="432"/>
      <c r="G29" s="432"/>
      <c r="H29" s="432"/>
      <c r="I29" s="432"/>
      <c r="J29" s="432">
        <v>790</v>
      </c>
      <c r="K29" s="432">
        <v>272</v>
      </c>
      <c r="L29" s="432"/>
      <c r="M29" s="432"/>
      <c r="N29" s="432"/>
      <c r="O29" s="432">
        <v>6381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1432.34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39.916</v>
      </c>
      <c r="D31" s="432"/>
      <c r="E31" s="432"/>
      <c r="F31" s="432"/>
      <c r="G31" s="432"/>
      <c r="H31" s="432"/>
      <c r="I31" s="432"/>
      <c r="J31" s="432">
        <v>99.925</v>
      </c>
      <c r="K31" s="432">
        <v>113</v>
      </c>
      <c r="L31" s="432"/>
      <c r="M31" s="432"/>
      <c r="N31" s="432"/>
      <c r="O31" s="432">
        <v>500.280858</v>
      </c>
      <c r="P31" s="432"/>
      <c r="Q31" s="433"/>
    </row>
    <row r="32" spans="1:17" ht="12.75">
      <c r="A32" s="438" t="s">
        <v>58</v>
      </c>
      <c r="B32" s="431">
        <v>1236</v>
      </c>
      <c r="C32" s="432">
        <v>1282.9180000000001</v>
      </c>
      <c r="D32" s="432"/>
      <c r="E32" s="432">
        <v>0</v>
      </c>
      <c r="F32" s="432">
        <v>1250.789</v>
      </c>
      <c r="G32" s="432"/>
      <c r="H32" s="432"/>
      <c r="I32" s="432"/>
      <c r="J32" s="432">
        <v>67.264</v>
      </c>
      <c r="K32" s="432">
        <v>58.880887</v>
      </c>
      <c r="L32" s="432"/>
      <c r="M32" s="432"/>
      <c r="N32" s="432"/>
      <c r="O32" s="432">
        <v>3997.891467</v>
      </c>
      <c r="P32" s="432"/>
      <c r="Q32" s="433"/>
    </row>
    <row r="33" spans="1:17" ht="12.75">
      <c r="A33" s="438" t="s">
        <v>59</v>
      </c>
      <c r="B33" s="431">
        <v>90.03399999999999</v>
      </c>
      <c r="C33" s="432">
        <v>1112.848</v>
      </c>
      <c r="D33" s="432"/>
      <c r="E33" s="432">
        <v>70</v>
      </c>
      <c r="F33" s="432"/>
      <c r="G33" s="432"/>
      <c r="H33" s="432"/>
      <c r="I33" s="432"/>
      <c r="J33" s="432">
        <v>10.25</v>
      </c>
      <c r="K33" s="432">
        <v>51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72</v>
      </c>
      <c r="C34" s="432">
        <v>48</v>
      </c>
      <c r="D34" s="432"/>
      <c r="E34" s="432">
        <v>105</v>
      </c>
      <c r="F34" s="432"/>
      <c r="G34" s="432"/>
      <c r="H34" s="432"/>
      <c r="I34" s="432"/>
      <c r="J34" s="432">
        <v>276.5</v>
      </c>
      <c r="K34" s="432">
        <v>257</v>
      </c>
      <c r="L34" s="432"/>
      <c r="M34" s="432"/>
      <c r="N34" s="432"/>
      <c r="O34" s="432"/>
      <c r="P34" s="432"/>
      <c r="Q34" s="433"/>
    </row>
    <row r="35" spans="1:17" ht="12.75">
      <c r="A35" s="438" t="s">
        <v>61</v>
      </c>
      <c r="B35" s="431">
        <v>7075.7750000000015</v>
      </c>
      <c r="C35" s="432">
        <v>3612.878959336</v>
      </c>
      <c r="D35" s="432">
        <v>10.461</v>
      </c>
      <c r="E35" s="432">
        <v>229.15599999999995</v>
      </c>
      <c r="F35" s="432">
        <v>266.0640000000001</v>
      </c>
      <c r="G35" s="432"/>
      <c r="H35" s="432"/>
      <c r="I35" s="432"/>
      <c r="J35" s="432">
        <v>2211.379</v>
      </c>
      <c r="K35" s="432">
        <v>1165.96565</v>
      </c>
      <c r="L35" s="432"/>
      <c r="M35" s="432"/>
      <c r="N35" s="432"/>
      <c r="O35" s="432">
        <v>27411.827675</v>
      </c>
      <c r="P35" s="432">
        <v>1916</v>
      </c>
      <c r="Q35" s="433">
        <v>97</v>
      </c>
    </row>
    <row r="36" spans="1:17" ht="12.75">
      <c r="A36" s="434" t="s">
        <v>62</v>
      </c>
      <c r="B36" s="454">
        <v>1</v>
      </c>
      <c r="C36" s="455">
        <v>0</v>
      </c>
      <c r="D36" s="455">
        <v>0</v>
      </c>
      <c r="E36" s="455">
        <v>0</v>
      </c>
      <c r="F36" s="455">
        <v>0</v>
      </c>
      <c r="G36" s="455" t="s">
        <v>237</v>
      </c>
      <c r="H36" s="455" t="s">
        <v>237</v>
      </c>
      <c r="I36" s="455" t="s">
        <v>237</v>
      </c>
      <c r="J36" s="455">
        <v>11272.013</v>
      </c>
      <c r="K36" s="455">
        <v>4.3</v>
      </c>
      <c r="L36" s="455" t="s">
        <v>237</v>
      </c>
      <c r="M36" s="455" t="s">
        <v>237</v>
      </c>
      <c r="N36" s="455"/>
      <c r="O36" s="455">
        <v>720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1</v>
      </c>
      <c r="C37" s="432" t="s">
        <v>237</v>
      </c>
      <c r="D37" s="432"/>
      <c r="E37" s="432"/>
      <c r="F37" s="432"/>
      <c r="G37" s="432"/>
      <c r="H37" s="432"/>
      <c r="I37" s="432"/>
      <c r="J37" s="432">
        <v>200</v>
      </c>
      <c r="K37" s="432" t="s">
        <v>237</v>
      </c>
      <c r="L37" s="432"/>
      <c r="M37" s="432"/>
      <c r="N37" s="432"/>
      <c r="O37" s="432">
        <v>720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195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 t="s">
        <v>237</v>
      </c>
      <c r="C39" s="432" t="s">
        <v>237</v>
      </c>
      <c r="D39" s="432"/>
      <c r="E39" s="432"/>
      <c r="F39" s="432"/>
      <c r="G39" s="432"/>
      <c r="H39" s="432"/>
      <c r="I39" s="432"/>
      <c r="J39" s="432">
        <v>970.991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9906.022</v>
      </c>
      <c r="K40" s="432">
        <v>4.3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714</v>
      </c>
      <c r="C41" s="459">
        <v>4926.333900664</v>
      </c>
      <c r="D41" s="459">
        <v>7.817</v>
      </c>
      <c r="E41" s="459">
        <v>46.504000000000005</v>
      </c>
      <c r="F41" s="459">
        <v>0</v>
      </c>
      <c r="G41" s="459">
        <v>2</v>
      </c>
      <c r="H41" s="459">
        <v>16938</v>
      </c>
      <c r="I41" s="459">
        <v>5981</v>
      </c>
      <c r="J41" s="459">
        <v>6068.684</v>
      </c>
      <c r="K41" s="459">
        <v>3273.804408</v>
      </c>
      <c r="L41" s="459"/>
      <c r="M41" s="459"/>
      <c r="N41" s="459"/>
      <c r="O41" s="459">
        <v>48733.7</v>
      </c>
      <c r="P41" s="459">
        <v>648</v>
      </c>
      <c r="Q41" s="460">
        <v>165</v>
      </c>
    </row>
    <row r="42" spans="1:17" ht="12.75">
      <c r="A42" s="461" t="s">
        <v>64</v>
      </c>
      <c r="B42" s="435">
        <v>714</v>
      </c>
      <c r="C42" s="436">
        <v>4926.333900664</v>
      </c>
      <c r="D42" s="436">
        <v>7.817</v>
      </c>
      <c r="E42" s="436">
        <v>46.504000000000005</v>
      </c>
      <c r="F42" s="436">
        <v>0</v>
      </c>
      <c r="G42" s="436">
        <v>2</v>
      </c>
      <c r="H42" s="436">
        <v>16938</v>
      </c>
      <c r="I42" s="436">
        <v>5981</v>
      </c>
      <c r="J42" s="436">
        <v>3354.317</v>
      </c>
      <c r="K42" s="436">
        <v>3273.804408</v>
      </c>
      <c r="L42" s="436"/>
      <c r="M42" s="436"/>
      <c r="N42" s="436"/>
      <c r="O42" s="436">
        <v>45663.7</v>
      </c>
      <c r="P42" s="436">
        <v>648</v>
      </c>
      <c r="Q42" s="437">
        <v>165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2714.367</v>
      </c>
      <c r="K43" s="436"/>
      <c r="L43" s="436"/>
      <c r="M43" s="436"/>
      <c r="N43" s="436"/>
      <c r="O43" s="436">
        <v>3070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1995.104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3819</v>
      </c>
      <c r="C45" s="464">
        <v>34367.3</v>
      </c>
      <c r="D45" s="464">
        <v>0</v>
      </c>
      <c r="E45" s="464"/>
      <c r="F45" s="464"/>
      <c r="G45" s="464"/>
      <c r="H45" s="464"/>
      <c r="I45" s="464">
        <v>220.2</v>
      </c>
      <c r="J45" s="464">
        <v>9310.8</v>
      </c>
      <c r="K45" s="464">
        <v>46216.9</v>
      </c>
      <c r="L45" s="464">
        <v>30878.5</v>
      </c>
      <c r="M45" s="464">
        <v>75.5</v>
      </c>
      <c r="N45" s="464">
        <v>33.4</v>
      </c>
      <c r="O45" s="464">
        <v>124921.6</v>
      </c>
      <c r="P45" s="465"/>
      <c r="Q45" s="466" t="s">
        <v>237</v>
      </c>
    </row>
    <row r="46" spans="1:17" ht="13.5" thickBot="1">
      <c r="A46" s="424" t="s">
        <v>252</v>
      </c>
      <c r="B46" s="467">
        <v>480</v>
      </c>
      <c r="C46" s="468">
        <v>6508.9</v>
      </c>
      <c r="D46" s="468">
        <v>0</v>
      </c>
      <c r="E46" s="468"/>
      <c r="F46" s="468"/>
      <c r="G46" s="468"/>
      <c r="H46" s="468"/>
      <c r="I46" s="468">
        <v>23.8</v>
      </c>
      <c r="J46" s="468">
        <v>1995.8</v>
      </c>
      <c r="K46" s="468">
        <v>7044</v>
      </c>
      <c r="L46" s="468">
        <v>11175.2</v>
      </c>
      <c r="M46" s="468">
        <v>17.5</v>
      </c>
      <c r="N46" s="468">
        <v>18.9</v>
      </c>
      <c r="O46" s="468">
        <v>27264.1</v>
      </c>
      <c r="P46" s="469"/>
      <c r="Q46" s="470" t="s">
        <v>237</v>
      </c>
    </row>
    <row r="47" ht="13.5" thickTop="1"/>
    <row r="52" spans="1:18" ht="12.75">
      <c r="A52" s="568" t="s">
        <v>279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</row>
    <row r="53" spans="1:18" ht="12.75">
      <c r="A53" s="569" t="s">
        <v>69</v>
      </c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</row>
    <row r="54" spans="1:18" ht="12.75">
      <c r="A54" s="263" t="str">
        <f>A3</f>
        <v>Tarih:02/02/2006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3.5" thickBot="1">
      <c r="A55" s="263" t="str">
        <f>A4</f>
        <v>Hazırlayan:ETKB/EİGM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3.5" thickTop="1">
      <c r="A56" s="471"/>
      <c r="B56" s="472"/>
      <c r="C56" s="472"/>
      <c r="D56" s="472"/>
      <c r="E56" s="472" t="s">
        <v>70</v>
      </c>
      <c r="F56" s="472"/>
      <c r="G56" s="472"/>
      <c r="H56" s="472" t="s">
        <v>253</v>
      </c>
      <c r="I56" s="472" t="s">
        <v>254</v>
      </c>
      <c r="J56" s="472" t="s">
        <v>237</v>
      </c>
      <c r="K56" s="472"/>
      <c r="L56" s="472"/>
      <c r="M56" s="472" t="s">
        <v>255</v>
      </c>
      <c r="N56" s="472"/>
      <c r="O56" s="472"/>
      <c r="P56" s="472" t="s">
        <v>311</v>
      </c>
      <c r="Q56" s="472"/>
      <c r="R56" s="473"/>
    </row>
    <row r="57" spans="1:18" ht="13.5" thickBot="1">
      <c r="A57" s="474"/>
      <c r="B57" s="475" t="s">
        <v>224</v>
      </c>
      <c r="C57" s="475" t="s">
        <v>87</v>
      </c>
      <c r="D57" s="475" t="s">
        <v>8</v>
      </c>
      <c r="E57" s="475" t="s">
        <v>72</v>
      </c>
      <c r="F57" s="475" t="s">
        <v>256</v>
      </c>
      <c r="G57" s="475" t="s">
        <v>226</v>
      </c>
      <c r="H57" s="475" t="s">
        <v>257</v>
      </c>
      <c r="I57" s="475" t="s">
        <v>258</v>
      </c>
      <c r="J57" s="475" t="s">
        <v>11</v>
      </c>
      <c r="K57" s="475" t="s">
        <v>88</v>
      </c>
      <c r="L57" s="475" t="s">
        <v>14</v>
      </c>
      <c r="M57" s="475" t="s">
        <v>259</v>
      </c>
      <c r="N57" s="475" t="s">
        <v>275</v>
      </c>
      <c r="O57" s="475" t="s">
        <v>16</v>
      </c>
      <c r="P57" s="475" t="s">
        <v>260</v>
      </c>
      <c r="Q57" s="475" t="s">
        <v>17</v>
      </c>
      <c r="R57" s="476" t="s">
        <v>71</v>
      </c>
    </row>
    <row r="58" spans="1:18" ht="13.5" thickTop="1">
      <c r="A58" s="477" t="s">
        <v>234</v>
      </c>
      <c r="B58" s="478">
        <v>1060.4582890000001</v>
      </c>
      <c r="C58" s="478">
        <v>11418.394632349999</v>
      </c>
      <c r="D58" s="478">
        <v>9.329709999999999</v>
      </c>
      <c r="E58" s="478"/>
      <c r="F58" s="478"/>
      <c r="G58" s="478">
        <v>5081.4</v>
      </c>
      <c r="H58" s="478">
        <v>1375.63</v>
      </c>
      <c r="I58" s="478">
        <v>18945.21263135</v>
      </c>
      <c r="J58" s="478">
        <v>2886.56025</v>
      </c>
      <c r="K58" s="478">
        <v>581.6929017900001</v>
      </c>
      <c r="L58" s="478">
        <v>2655.551</v>
      </c>
      <c r="M58" s="478">
        <v>64.93</v>
      </c>
      <c r="N58" s="478">
        <v>2.8724</v>
      </c>
      <c r="O58" s="478"/>
      <c r="P58" s="479">
        <v>648</v>
      </c>
      <c r="Q58" s="479">
        <v>262</v>
      </c>
      <c r="R58" s="480">
        <v>26046.81918314</v>
      </c>
    </row>
    <row r="59" spans="1:18" ht="12.75">
      <c r="A59" s="477" t="s">
        <v>235</v>
      </c>
      <c r="B59" s="481">
        <v>8803.049</v>
      </c>
      <c r="C59" s="481">
        <v>3.219</v>
      </c>
      <c r="D59" s="481"/>
      <c r="E59" s="481">
        <v>505.58199999999994</v>
      </c>
      <c r="F59" s="481">
        <v>1216.215</v>
      </c>
      <c r="G59" s="481"/>
      <c r="H59" s="481"/>
      <c r="I59" s="481">
        <v>10528.065</v>
      </c>
      <c r="J59" s="481">
        <v>32000.542705</v>
      </c>
      <c r="K59" s="481">
        <v>13487.11</v>
      </c>
      <c r="L59" s="481"/>
      <c r="M59" s="481"/>
      <c r="N59" s="481"/>
      <c r="O59" s="481">
        <v>326.0518</v>
      </c>
      <c r="P59" s="481"/>
      <c r="Q59" s="481"/>
      <c r="R59" s="480">
        <v>56341.769505000004</v>
      </c>
    </row>
    <row r="60" spans="1:18" ht="12.75">
      <c r="A60" s="477" t="s">
        <v>236</v>
      </c>
      <c r="B60" s="481" t="s">
        <v>237</v>
      </c>
      <c r="C60" s="481" t="s">
        <v>237</v>
      </c>
      <c r="D60" s="481"/>
      <c r="E60" s="481" t="s">
        <v>237</v>
      </c>
      <c r="F60" s="481"/>
      <c r="G60" s="481"/>
      <c r="H60" s="481"/>
      <c r="I60" s="481" t="s">
        <v>237</v>
      </c>
      <c r="J60" s="481">
        <v>1545.9944100000002</v>
      </c>
      <c r="K60" s="481"/>
      <c r="L60" s="481"/>
      <c r="M60" s="481"/>
      <c r="N60" s="481"/>
      <c r="O60" s="481">
        <v>37.6078</v>
      </c>
      <c r="P60" s="481"/>
      <c r="Q60" s="481"/>
      <c r="R60" s="480">
        <v>1583.6022100000002</v>
      </c>
    </row>
    <row r="61" spans="1:18" ht="12.75">
      <c r="A61" s="477" t="s">
        <v>238</v>
      </c>
      <c r="B61" s="481" t="s">
        <v>237</v>
      </c>
      <c r="C61" s="481" t="s">
        <v>237</v>
      </c>
      <c r="D61" s="481"/>
      <c r="E61" s="481" t="s">
        <v>237</v>
      </c>
      <c r="F61" s="481"/>
      <c r="G61" s="481"/>
      <c r="H61" s="481"/>
      <c r="I61" s="481" t="s">
        <v>237</v>
      </c>
      <c r="J61" s="481">
        <v>467.43859499999996</v>
      </c>
      <c r="K61" s="481"/>
      <c r="L61" s="481"/>
      <c r="M61" s="481"/>
      <c r="N61" s="481"/>
      <c r="O61" s="481"/>
      <c r="P61" s="481"/>
      <c r="Q61" s="481"/>
      <c r="R61" s="480">
        <v>467.43859499999996</v>
      </c>
    </row>
    <row r="62" spans="1:18" ht="12.75">
      <c r="A62" s="477" t="s">
        <v>239</v>
      </c>
      <c r="B62" s="481">
        <v>69.58764000000002</v>
      </c>
      <c r="C62" s="481">
        <v>1097.2582496999999</v>
      </c>
      <c r="D62" s="481">
        <v>0</v>
      </c>
      <c r="E62" s="481">
        <v>-38.5679</v>
      </c>
      <c r="F62" s="481">
        <v>-48.238189999999996</v>
      </c>
      <c r="G62" s="481"/>
      <c r="H62" s="481"/>
      <c r="I62" s="481">
        <v>1080.0397996999998</v>
      </c>
      <c r="J62" s="481">
        <v>-410.6517699999999</v>
      </c>
      <c r="K62" s="481">
        <v>-340.11432</v>
      </c>
      <c r="L62" s="481"/>
      <c r="M62" s="481"/>
      <c r="N62" s="481"/>
      <c r="O62" s="481"/>
      <c r="P62" s="481"/>
      <c r="Q62" s="481"/>
      <c r="R62" s="480">
        <v>329.2737096999998</v>
      </c>
    </row>
    <row r="63" spans="1:18" ht="12.75">
      <c r="A63" s="477" t="s">
        <v>240</v>
      </c>
      <c r="B63" s="481" t="s">
        <v>237</v>
      </c>
      <c r="C63" s="481" t="s">
        <v>237</v>
      </c>
      <c r="D63" s="481"/>
      <c r="E63" s="481" t="s">
        <v>237</v>
      </c>
      <c r="F63" s="481"/>
      <c r="G63" s="481"/>
      <c r="H63" s="481"/>
      <c r="I63" s="481" t="s">
        <v>237</v>
      </c>
      <c r="J63" s="481">
        <v>-275.17688</v>
      </c>
      <c r="K63" s="481"/>
      <c r="L63" s="481"/>
      <c r="M63" s="481"/>
      <c r="N63" s="481"/>
      <c r="O63" s="481"/>
      <c r="P63" s="481"/>
      <c r="Q63" s="481"/>
      <c r="R63" s="480">
        <v>-275.17688</v>
      </c>
    </row>
    <row r="64" spans="1:18" ht="12.75">
      <c r="A64" s="482" t="s">
        <v>41</v>
      </c>
      <c r="B64" s="483">
        <v>9933.094929</v>
      </c>
      <c r="C64" s="483">
        <v>12518.871882049998</v>
      </c>
      <c r="D64" s="483">
        <v>9.329709999999999</v>
      </c>
      <c r="E64" s="483">
        <v>467.0140999999999</v>
      </c>
      <c r="F64" s="483">
        <v>1167.97681</v>
      </c>
      <c r="G64" s="483">
        <v>5081.4</v>
      </c>
      <c r="H64" s="483">
        <v>1375.63</v>
      </c>
      <c r="I64" s="483">
        <v>30553.31743105</v>
      </c>
      <c r="J64" s="483">
        <v>32187.841300000004</v>
      </c>
      <c r="K64" s="483">
        <v>13728.68858179</v>
      </c>
      <c r="L64" s="483">
        <v>2655.551</v>
      </c>
      <c r="M64" s="483">
        <v>64.93</v>
      </c>
      <c r="N64" s="483">
        <v>2.8724</v>
      </c>
      <c r="O64" s="483">
        <v>288.444</v>
      </c>
      <c r="P64" s="483">
        <v>648</v>
      </c>
      <c r="Q64" s="483">
        <v>262</v>
      </c>
      <c r="R64" s="484">
        <v>80391.64471284002</v>
      </c>
    </row>
    <row r="65" spans="1:18" ht="13.5" thickBot="1">
      <c r="A65" s="485" t="s">
        <v>42</v>
      </c>
      <c r="B65" s="481"/>
      <c r="C65" s="481"/>
      <c r="D65" s="481"/>
      <c r="E65" s="481"/>
      <c r="F65" s="481"/>
      <c r="G65" s="481"/>
      <c r="H65" s="481"/>
      <c r="I65" s="481"/>
      <c r="J65" s="481">
        <v>108.85015</v>
      </c>
      <c r="K65" s="481"/>
      <c r="L65" s="481"/>
      <c r="M65" s="481"/>
      <c r="N65" s="481"/>
      <c r="O65" s="481"/>
      <c r="P65" s="481"/>
      <c r="Q65" s="481"/>
      <c r="R65" s="480">
        <v>108.85015</v>
      </c>
    </row>
    <row r="66" spans="1:18" ht="14.25" thickBot="1" thickTop="1">
      <c r="A66" s="486" t="s">
        <v>43</v>
      </c>
      <c r="B66" s="487">
        <v>9933.094929</v>
      </c>
      <c r="C66" s="487">
        <v>12518.871882049998</v>
      </c>
      <c r="D66" s="487">
        <v>9.329709999999999</v>
      </c>
      <c r="E66" s="487">
        <v>467.0140999999999</v>
      </c>
      <c r="F66" s="487">
        <v>1167.97681</v>
      </c>
      <c r="G66" s="487">
        <v>5081.4</v>
      </c>
      <c r="H66" s="487">
        <v>1375.63</v>
      </c>
      <c r="I66" s="487">
        <v>30553.31743105</v>
      </c>
      <c r="J66" s="487">
        <v>32296.691450000002</v>
      </c>
      <c r="K66" s="487">
        <v>13728.68858179</v>
      </c>
      <c r="L66" s="487">
        <v>2655.551</v>
      </c>
      <c r="M66" s="487">
        <v>64.93</v>
      </c>
      <c r="N66" s="487">
        <v>2.8724</v>
      </c>
      <c r="O66" s="487">
        <v>288.444</v>
      </c>
      <c r="P66" s="487">
        <v>648</v>
      </c>
      <c r="Q66" s="487">
        <v>262</v>
      </c>
      <c r="R66" s="488">
        <v>80500.49486284</v>
      </c>
    </row>
    <row r="67" spans="1:18" ht="14.25" thickBot="1" thickTop="1">
      <c r="A67" s="443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89"/>
    </row>
    <row r="68" spans="1:18" ht="13.5" thickTop="1">
      <c r="A68" s="490" t="s">
        <v>44</v>
      </c>
      <c r="B68" s="491">
        <v>-3923.6154789999996</v>
      </c>
      <c r="C68" s="491">
        <v>-9203.38131405</v>
      </c>
      <c r="D68" s="491">
        <v>-1.47017</v>
      </c>
      <c r="E68" s="491">
        <v>2048.549</v>
      </c>
      <c r="F68" s="491" t="s">
        <v>237</v>
      </c>
      <c r="G68" s="491" t="s">
        <v>261</v>
      </c>
      <c r="H68" s="491">
        <v>0</v>
      </c>
      <c r="I68" s="491">
        <v>-11079.91796305</v>
      </c>
      <c r="J68" s="491">
        <v>-6490.226854999998</v>
      </c>
      <c r="K68" s="491">
        <v>-8547</v>
      </c>
      <c r="L68" s="491">
        <v>-2655.551</v>
      </c>
      <c r="M68" s="491">
        <v>-64.93</v>
      </c>
      <c r="N68" s="491">
        <v>-2.8724</v>
      </c>
      <c r="O68" s="491">
        <v>7979.5702</v>
      </c>
      <c r="P68" s="491">
        <v>1916</v>
      </c>
      <c r="Q68" s="491">
        <v>0</v>
      </c>
      <c r="R68" s="492">
        <v>-18944.92801805</v>
      </c>
    </row>
    <row r="69" spans="1:18" ht="12.75">
      <c r="A69" s="485" t="s">
        <v>241</v>
      </c>
      <c r="B69" s="481">
        <v>-787.0274790000001</v>
      </c>
      <c r="C69" s="481">
        <v>-9202.78131405</v>
      </c>
      <c r="D69" s="481"/>
      <c r="E69" s="481"/>
      <c r="F69" s="481"/>
      <c r="G69" s="481"/>
      <c r="H69" s="481">
        <v>0</v>
      </c>
      <c r="I69" s="481">
        <v>-9989.80879305</v>
      </c>
      <c r="J69" s="481">
        <v>-3568.5566150000004</v>
      </c>
      <c r="K69" s="481">
        <v>-8547</v>
      </c>
      <c r="L69" s="481">
        <v>-2655.551</v>
      </c>
      <c r="M69" s="481">
        <v>-64.93</v>
      </c>
      <c r="N69" s="481">
        <v>-2.8724</v>
      </c>
      <c r="O69" s="481">
        <v>10743.257599999999</v>
      </c>
      <c r="P69" s="481">
        <v>1916</v>
      </c>
      <c r="Q69" s="481"/>
      <c r="R69" s="480">
        <v>-12169.461208050003</v>
      </c>
    </row>
    <row r="70" spans="1:18" ht="12.75">
      <c r="A70" s="485" t="s">
        <v>242</v>
      </c>
      <c r="B70" s="481">
        <v>-3101.118</v>
      </c>
      <c r="C70" s="481" t="s">
        <v>237</v>
      </c>
      <c r="D70" s="481"/>
      <c r="E70" s="481">
        <v>2047.549</v>
      </c>
      <c r="F70" s="481"/>
      <c r="G70" s="481"/>
      <c r="H70" s="481"/>
      <c r="I70" s="481">
        <v>-1053.569</v>
      </c>
      <c r="J70" s="481" t="s">
        <v>237</v>
      </c>
      <c r="K70" s="481" t="s">
        <v>237</v>
      </c>
      <c r="L70" s="481"/>
      <c r="M70" s="481"/>
      <c r="N70" s="481"/>
      <c r="O70" s="481" t="s">
        <v>237</v>
      </c>
      <c r="P70" s="481"/>
      <c r="Q70" s="481"/>
      <c r="R70" s="480">
        <v>-1053.569</v>
      </c>
    </row>
    <row r="71" spans="1:18" ht="12.75">
      <c r="A71" s="485" t="s">
        <v>6</v>
      </c>
      <c r="B71" s="481" t="s">
        <v>237</v>
      </c>
      <c r="C71" s="481">
        <v>-0.6</v>
      </c>
      <c r="D71" s="481"/>
      <c r="E71" s="481">
        <v>1</v>
      </c>
      <c r="F71" s="481"/>
      <c r="G71" s="481"/>
      <c r="H71" s="481"/>
      <c r="I71" s="481">
        <v>0.4</v>
      </c>
      <c r="J71" s="481" t="s">
        <v>237</v>
      </c>
      <c r="K71" s="481" t="s">
        <v>237</v>
      </c>
      <c r="L71" s="481"/>
      <c r="M71" s="481"/>
      <c r="N71" s="481"/>
      <c r="O71" s="481" t="s">
        <v>237</v>
      </c>
      <c r="P71" s="481"/>
      <c r="Q71" s="481"/>
      <c r="R71" s="480" t="s">
        <v>237</v>
      </c>
    </row>
    <row r="72" spans="1:18" ht="12.75">
      <c r="A72" s="485" t="s">
        <v>243</v>
      </c>
      <c r="B72" s="481" t="s">
        <v>237</v>
      </c>
      <c r="C72" s="481" t="s">
        <v>237</v>
      </c>
      <c r="D72" s="481"/>
      <c r="E72" s="481"/>
      <c r="F72" s="481"/>
      <c r="G72" s="481"/>
      <c r="H72" s="481"/>
      <c r="I72" s="481" t="s">
        <v>261</v>
      </c>
      <c r="J72" s="481">
        <v>-1543.0683150000002</v>
      </c>
      <c r="K72" s="481" t="s">
        <v>237</v>
      </c>
      <c r="L72" s="481"/>
      <c r="M72" s="481"/>
      <c r="N72" s="481"/>
      <c r="O72" s="481">
        <v>-185.416</v>
      </c>
      <c r="P72" s="481"/>
      <c r="Q72" s="481"/>
      <c r="R72" s="480">
        <v>-1728.4843150000002</v>
      </c>
    </row>
    <row r="73" spans="1:18" ht="13.5" thickBot="1">
      <c r="A73" s="485" t="s">
        <v>50</v>
      </c>
      <c r="B73" s="481">
        <v>-35.47</v>
      </c>
      <c r="C73" s="481">
        <v>0</v>
      </c>
      <c r="D73" s="481">
        <v>-1.47017</v>
      </c>
      <c r="E73" s="481">
        <v>0</v>
      </c>
      <c r="F73" s="481"/>
      <c r="G73" s="481"/>
      <c r="H73" s="481"/>
      <c r="I73" s="481">
        <v>-36.94017</v>
      </c>
      <c r="J73" s="481">
        <v>-1378.601924999997</v>
      </c>
      <c r="K73" s="481">
        <v>0</v>
      </c>
      <c r="L73" s="481"/>
      <c r="M73" s="481"/>
      <c r="N73" s="481"/>
      <c r="O73" s="481">
        <v>-2578.2713999999996</v>
      </c>
      <c r="P73" s="481"/>
      <c r="Q73" s="481"/>
      <c r="R73" s="480">
        <v>-3993.8134949999967</v>
      </c>
    </row>
    <row r="74" spans="1:18" ht="14.25" thickBot="1" thickTop="1">
      <c r="A74" s="486" t="s">
        <v>245</v>
      </c>
      <c r="B74" s="487">
        <v>6009.479450000001</v>
      </c>
      <c r="C74" s="487">
        <v>3315.4905679999974</v>
      </c>
      <c r="D74" s="487">
        <v>7.859539999999999</v>
      </c>
      <c r="E74" s="487">
        <v>2515.5631</v>
      </c>
      <c r="F74" s="487">
        <v>1167.97681</v>
      </c>
      <c r="G74" s="487">
        <v>5081.4</v>
      </c>
      <c r="H74" s="487">
        <v>1375.63</v>
      </c>
      <c r="I74" s="487">
        <v>19473.399468</v>
      </c>
      <c r="J74" s="487">
        <v>25806.395475000005</v>
      </c>
      <c r="K74" s="487">
        <v>5181.68858179</v>
      </c>
      <c r="L74" s="487">
        <v>0</v>
      </c>
      <c r="M74" s="487">
        <v>0</v>
      </c>
      <c r="N74" s="487">
        <v>0</v>
      </c>
      <c r="O74" s="487">
        <v>8268.0142</v>
      </c>
      <c r="P74" s="487">
        <v>2564</v>
      </c>
      <c r="Q74" s="487">
        <v>262</v>
      </c>
      <c r="R74" s="488">
        <v>61555.56684479</v>
      </c>
    </row>
    <row r="75" spans="1:18" ht="14.25" thickBot="1" thickTop="1">
      <c r="A75" s="443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89"/>
    </row>
    <row r="76" spans="1:18" ht="14.25" thickBot="1" thickTop="1">
      <c r="A76" s="486" t="s">
        <v>52</v>
      </c>
      <c r="B76" s="487">
        <v>6009.47945</v>
      </c>
      <c r="C76" s="487">
        <v>3315.490568000001</v>
      </c>
      <c r="D76" s="487">
        <v>7.859540000000001</v>
      </c>
      <c r="E76" s="487">
        <v>2515.5652</v>
      </c>
      <c r="F76" s="487">
        <v>1167.9768100000001</v>
      </c>
      <c r="G76" s="487">
        <v>5081.4</v>
      </c>
      <c r="H76" s="487">
        <v>1375.63</v>
      </c>
      <c r="I76" s="487">
        <v>19473.401568</v>
      </c>
      <c r="J76" s="487">
        <v>25806.395474999998</v>
      </c>
      <c r="K76" s="487">
        <v>5181.755581789999</v>
      </c>
      <c r="L76" s="487" t="s">
        <v>237</v>
      </c>
      <c r="M76" s="487" t="s">
        <v>237</v>
      </c>
      <c r="N76" s="487"/>
      <c r="O76" s="487">
        <v>8268.0142</v>
      </c>
      <c r="P76" s="487">
        <v>2564</v>
      </c>
      <c r="Q76" s="487">
        <v>262</v>
      </c>
      <c r="R76" s="488">
        <v>61555.566824789996</v>
      </c>
    </row>
    <row r="77" spans="1:18" ht="13.5" thickTop="1">
      <c r="A77" s="493" t="s">
        <v>53</v>
      </c>
      <c r="B77" s="494">
        <v>5544.72945</v>
      </c>
      <c r="C77" s="494">
        <v>1838.3186678008005</v>
      </c>
      <c r="D77" s="494">
        <v>4.49823</v>
      </c>
      <c r="E77" s="494">
        <v>2482.0124</v>
      </c>
      <c r="F77" s="494">
        <v>1167.9768100000001</v>
      </c>
      <c r="G77" s="494" t="s">
        <v>237</v>
      </c>
      <c r="H77" s="494" t="s">
        <v>237</v>
      </c>
      <c r="I77" s="494">
        <v>11037.535557800798</v>
      </c>
      <c r="J77" s="494">
        <v>5461.466490000001</v>
      </c>
      <c r="K77" s="494">
        <v>1974.4523355099998</v>
      </c>
      <c r="L77" s="494" t="s">
        <v>237</v>
      </c>
      <c r="M77" s="494" t="s">
        <v>237</v>
      </c>
      <c r="N77" s="494"/>
      <c r="O77" s="494">
        <v>4014.996</v>
      </c>
      <c r="P77" s="494">
        <v>1916</v>
      </c>
      <c r="Q77" s="494">
        <v>97</v>
      </c>
      <c r="R77" s="495">
        <v>24501.450383310803</v>
      </c>
    </row>
    <row r="78" spans="1:18" ht="12.75">
      <c r="A78" s="485" t="s">
        <v>246</v>
      </c>
      <c r="B78" s="481" t="s">
        <v>237</v>
      </c>
      <c r="C78" s="481" t="s">
        <v>237</v>
      </c>
      <c r="D78" s="481"/>
      <c r="E78" s="481">
        <v>2199.1032</v>
      </c>
      <c r="F78" s="481"/>
      <c r="G78" s="481"/>
      <c r="H78" s="481"/>
      <c r="I78" s="481">
        <v>2199.1032</v>
      </c>
      <c r="J78" s="481">
        <v>506.29787999999996</v>
      </c>
      <c r="K78" s="481">
        <v>5.54686899295051</v>
      </c>
      <c r="L78" s="481"/>
      <c r="M78" s="481"/>
      <c r="N78" s="481"/>
      <c r="O78" s="481">
        <v>721.97</v>
      </c>
      <c r="P78" s="481"/>
      <c r="Q78" s="481"/>
      <c r="R78" s="480">
        <v>3432.91794899295</v>
      </c>
    </row>
    <row r="79" spans="1:18" ht="12.75">
      <c r="A79" s="485" t="s">
        <v>55</v>
      </c>
      <c r="B79" s="481">
        <v>35.02</v>
      </c>
      <c r="C79" s="481">
        <v>14.1</v>
      </c>
      <c r="D79" s="481"/>
      <c r="E79" s="481">
        <v>0</v>
      </c>
      <c r="F79" s="481"/>
      <c r="G79" s="481"/>
      <c r="H79" s="481"/>
      <c r="I79" s="481">
        <v>49.12</v>
      </c>
      <c r="J79" s="481">
        <v>758.4</v>
      </c>
      <c r="K79" s="481">
        <v>279.2414703474459</v>
      </c>
      <c r="L79" s="481"/>
      <c r="M79" s="481"/>
      <c r="N79" s="481"/>
      <c r="O79" s="481">
        <v>548.766</v>
      </c>
      <c r="P79" s="481"/>
      <c r="Q79" s="481"/>
      <c r="R79" s="480">
        <v>1635.527470347446</v>
      </c>
    </row>
    <row r="80" spans="1:18" ht="12.75">
      <c r="A80" s="485" t="s">
        <v>56</v>
      </c>
      <c r="B80" s="481" t="s">
        <v>237</v>
      </c>
      <c r="C80" s="481" t="s">
        <v>237</v>
      </c>
      <c r="D80" s="481"/>
      <c r="E80" s="481" t="s">
        <v>237</v>
      </c>
      <c r="F80" s="481"/>
      <c r="G80" s="481"/>
      <c r="H80" s="481"/>
      <c r="I80" s="481" t="s">
        <v>237</v>
      </c>
      <c r="J80" s="481">
        <v>1539.7655</v>
      </c>
      <c r="K80" s="481" t="s">
        <v>237</v>
      </c>
      <c r="L80" s="481"/>
      <c r="M80" s="481"/>
      <c r="N80" s="481"/>
      <c r="O80" s="481" t="s">
        <v>237</v>
      </c>
      <c r="P80" s="481"/>
      <c r="Q80" s="481"/>
      <c r="R80" s="480">
        <v>1539.7655</v>
      </c>
    </row>
    <row r="81" spans="1:18" ht="12.75">
      <c r="A81" s="485" t="s">
        <v>57</v>
      </c>
      <c r="B81" s="481" t="s">
        <v>237</v>
      </c>
      <c r="C81" s="481">
        <v>11.974799999999998</v>
      </c>
      <c r="D81" s="481"/>
      <c r="E81" s="481" t="s">
        <v>237</v>
      </c>
      <c r="F81" s="481"/>
      <c r="G81" s="481" t="s">
        <v>237</v>
      </c>
      <c r="H81" s="481"/>
      <c r="I81" s="481">
        <v>11.974799999999998</v>
      </c>
      <c r="J81" s="481">
        <v>96.04945399999998</v>
      </c>
      <c r="K81" s="481">
        <v>116.00840496051981</v>
      </c>
      <c r="L81" s="481"/>
      <c r="M81" s="481"/>
      <c r="N81" s="481"/>
      <c r="O81" s="481">
        <v>43.024153788</v>
      </c>
      <c r="P81" s="481"/>
      <c r="Q81" s="481"/>
      <c r="R81" s="480">
        <v>267.0568127485198</v>
      </c>
    </row>
    <row r="82" spans="1:18" ht="12.75">
      <c r="A82" s="485" t="s">
        <v>58</v>
      </c>
      <c r="B82" s="481">
        <v>795.8</v>
      </c>
      <c r="C82" s="481">
        <v>384.87540000000007</v>
      </c>
      <c r="D82" s="481"/>
      <c r="E82" s="481">
        <v>0</v>
      </c>
      <c r="F82" s="481">
        <v>963.1075300000001</v>
      </c>
      <c r="G82" s="481"/>
      <c r="H82" s="481"/>
      <c r="I82" s="481">
        <v>2143.7829300000003</v>
      </c>
      <c r="J82" s="481">
        <v>65.11801</v>
      </c>
      <c r="K82" s="481">
        <v>60.448475960447844</v>
      </c>
      <c r="L82" s="481"/>
      <c r="M82" s="481"/>
      <c r="N82" s="481"/>
      <c r="O82" s="481">
        <v>343.818666162</v>
      </c>
      <c r="P82" s="481"/>
      <c r="Q82" s="481"/>
      <c r="R82" s="480">
        <v>2613.168082122448</v>
      </c>
    </row>
    <row r="83" spans="1:18" ht="12.75">
      <c r="A83" s="485" t="s">
        <v>59</v>
      </c>
      <c r="B83" s="481">
        <v>58.5221</v>
      </c>
      <c r="C83" s="481">
        <v>333.8544</v>
      </c>
      <c r="D83" s="481"/>
      <c r="E83" s="481">
        <v>49</v>
      </c>
      <c r="F83" s="481"/>
      <c r="G83" s="481"/>
      <c r="H83" s="481"/>
      <c r="I83" s="481">
        <v>441.3765</v>
      </c>
      <c r="J83" s="481">
        <v>9.84</v>
      </c>
      <c r="K83" s="481">
        <v>46.41</v>
      </c>
      <c r="L83" s="481"/>
      <c r="M83" s="481"/>
      <c r="N83" s="481"/>
      <c r="O83" s="481">
        <v>0</v>
      </c>
      <c r="P83" s="481"/>
      <c r="Q83" s="481"/>
      <c r="R83" s="480">
        <v>497.62649999999996</v>
      </c>
    </row>
    <row r="84" spans="1:18" ht="12.75">
      <c r="A84" s="485" t="s">
        <v>60</v>
      </c>
      <c r="B84" s="481">
        <v>47.71</v>
      </c>
      <c r="C84" s="481">
        <v>14.4</v>
      </c>
      <c r="D84" s="481"/>
      <c r="E84" s="481">
        <v>73.5</v>
      </c>
      <c r="F84" s="481">
        <v>0</v>
      </c>
      <c r="G84" s="481"/>
      <c r="H84" s="481"/>
      <c r="I84" s="481">
        <v>135.61</v>
      </c>
      <c r="J84" s="481">
        <v>265.44</v>
      </c>
      <c r="K84" s="481">
        <v>263.84212455622645</v>
      </c>
      <c r="L84" s="481"/>
      <c r="M84" s="481"/>
      <c r="N84" s="481"/>
      <c r="O84" s="481">
        <v>0</v>
      </c>
      <c r="P84" s="481"/>
      <c r="Q84" s="481"/>
      <c r="R84" s="480">
        <v>664.8921245562265</v>
      </c>
    </row>
    <row r="85" spans="1:18" ht="12.75">
      <c r="A85" s="485" t="s">
        <v>61</v>
      </c>
      <c r="B85" s="481">
        <v>4607.67735</v>
      </c>
      <c r="C85" s="481">
        <v>1079.1140678008</v>
      </c>
      <c r="D85" s="481">
        <v>4.49823</v>
      </c>
      <c r="E85" s="481">
        <v>160.40919999999994</v>
      </c>
      <c r="F85" s="481">
        <v>204.86928000000006</v>
      </c>
      <c r="G85" s="481"/>
      <c r="H85" s="481"/>
      <c r="I85" s="481">
        <v>6056.5681278008</v>
      </c>
      <c r="J85" s="481">
        <v>2220.5556460000003</v>
      </c>
      <c r="K85" s="481">
        <v>1202.9549906924092</v>
      </c>
      <c r="L85" s="481"/>
      <c r="M85" s="481"/>
      <c r="N85" s="481"/>
      <c r="O85" s="481">
        <v>2357.4171800500003</v>
      </c>
      <c r="P85" s="481">
        <v>1916</v>
      </c>
      <c r="Q85" s="481">
        <v>97</v>
      </c>
      <c r="R85" s="480">
        <v>13850.49594454321</v>
      </c>
    </row>
    <row r="86" spans="1:18" ht="12.75">
      <c r="A86" s="482" t="s">
        <v>62</v>
      </c>
      <c r="B86" s="496">
        <v>0.65</v>
      </c>
      <c r="C86" s="496">
        <v>0</v>
      </c>
      <c r="D86" s="496" t="s">
        <v>237</v>
      </c>
      <c r="E86" s="496" t="s">
        <v>237</v>
      </c>
      <c r="F86" s="496" t="s">
        <v>237</v>
      </c>
      <c r="G86" s="496" t="s">
        <v>237</v>
      </c>
      <c r="H86" s="496" t="s">
        <v>237</v>
      </c>
      <c r="I86" s="496">
        <v>0.65</v>
      </c>
      <c r="J86" s="496">
        <v>11941.065849999999</v>
      </c>
      <c r="K86" s="496">
        <v>3.913</v>
      </c>
      <c r="L86" s="496" t="s">
        <v>237</v>
      </c>
      <c r="M86" s="496" t="s">
        <v>237</v>
      </c>
      <c r="N86" s="496"/>
      <c r="O86" s="496">
        <v>61.92</v>
      </c>
      <c r="P86" s="496" t="s">
        <v>237</v>
      </c>
      <c r="Q86" s="496">
        <v>0</v>
      </c>
      <c r="R86" s="484">
        <v>12007.54885</v>
      </c>
    </row>
    <row r="87" spans="1:18" ht="12.75">
      <c r="A87" s="485" t="s">
        <v>247</v>
      </c>
      <c r="B87" s="481">
        <v>0.65</v>
      </c>
      <c r="C87" s="481">
        <v>0</v>
      </c>
      <c r="D87" s="481"/>
      <c r="E87" s="481"/>
      <c r="F87" s="481"/>
      <c r="G87" s="481"/>
      <c r="H87" s="481"/>
      <c r="I87" s="481">
        <v>0.65</v>
      </c>
      <c r="J87" s="481">
        <v>207</v>
      </c>
      <c r="K87" s="481">
        <v>0</v>
      </c>
      <c r="L87" s="481"/>
      <c r="M87" s="481"/>
      <c r="N87" s="481"/>
      <c r="O87" s="481">
        <v>61.92</v>
      </c>
      <c r="P87" s="481"/>
      <c r="Q87" s="481"/>
      <c r="R87" s="480">
        <v>269.57</v>
      </c>
    </row>
    <row r="88" spans="1:18" ht="12.75">
      <c r="A88" s="485" t="s">
        <v>248</v>
      </c>
      <c r="B88" s="481" t="s">
        <v>237</v>
      </c>
      <c r="C88" s="481" t="s">
        <v>237</v>
      </c>
      <c r="D88" s="481"/>
      <c r="E88" s="481"/>
      <c r="F88" s="481"/>
      <c r="G88" s="481"/>
      <c r="H88" s="481"/>
      <c r="I88" s="481" t="s">
        <v>237</v>
      </c>
      <c r="J88" s="481">
        <v>195.075</v>
      </c>
      <c r="K88" s="481" t="s">
        <v>237</v>
      </c>
      <c r="L88" s="481"/>
      <c r="M88" s="481"/>
      <c r="N88" s="481"/>
      <c r="O88" s="481" t="s">
        <v>237</v>
      </c>
      <c r="P88" s="481"/>
      <c r="Q88" s="481"/>
      <c r="R88" s="480">
        <v>195.075</v>
      </c>
    </row>
    <row r="89" spans="1:18" ht="12.75">
      <c r="A89" s="485" t="s">
        <v>249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1034.105415</v>
      </c>
      <c r="K89" s="481" t="s">
        <v>237</v>
      </c>
      <c r="L89" s="481"/>
      <c r="M89" s="481"/>
      <c r="N89" s="481"/>
      <c r="O89" s="481" t="s">
        <v>237</v>
      </c>
      <c r="P89" s="481"/>
      <c r="Q89" s="481"/>
      <c r="R89" s="480">
        <v>1034.105415</v>
      </c>
    </row>
    <row r="90" spans="1:18" ht="12.75">
      <c r="A90" s="485" t="s">
        <v>250</v>
      </c>
      <c r="B90" s="481" t="s">
        <v>237</v>
      </c>
      <c r="C90" s="481" t="s">
        <v>237</v>
      </c>
      <c r="D90" s="481"/>
      <c r="E90" s="481"/>
      <c r="F90" s="481"/>
      <c r="G90" s="481"/>
      <c r="H90" s="481"/>
      <c r="I90" s="481" t="s">
        <v>237</v>
      </c>
      <c r="J90" s="481">
        <v>10504.885434999998</v>
      </c>
      <c r="K90" s="481">
        <v>3.913</v>
      </c>
      <c r="L90" s="481"/>
      <c r="M90" s="481"/>
      <c r="N90" s="481"/>
      <c r="O90" s="481" t="s">
        <v>237</v>
      </c>
      <c r="P90" s="481"/>
      <c r="Q90" s="481"/>
      <c r="R90" s="480">
        <v>10508.798434999999</v>
      </c>
    </row>
    <row r="91" spans="1:18" ht="12.75">
      <c r="A91" s="497" t="s">
        <v>262</v>
      </c>
      <c r="B91" s="458">
        <v>464.1</v>
      </c>
      <c r="C91" s="458">
        <v>1477.1719001992003</v>
      </c>
      <c r="D91" s="458">
        <v>3.36131</v>
      </c>
      <c r="E91" s="458">
        <v>33.552800000000005</v>
      </c>
      <c r="F91" s="458">
        <v>0</v>
      </c>
      <c r="G91" s="458">
        <v>5081.4</v>
      </c>
      <c r="H91" s="458">
        <v>1375.63</v>
      </c>
      <c r="I91" s="458">
        <v>8435.216010199201</v>
      </c>
      <c r="J91" s="458">
        <v>6488.563295</v>
      </c>
      <c r="K91" s="458">
        <v>3203.3902462799997</v>
      </c>
      <c r="L91" s="458"/>
      <c r="M91" s="458"/>
      <c r="N91" s="458"/>
      <c r="O91" s="458">
        <v>4191.0982</v>
      </c>
      <c r="P91" s="458">
        <v>648</v>
      </c>
      <c r="Q91" s="458">
        <v>165</v>
      </c>
      <c r="R91" s="498">
        <v>23131.2677514792</v>
      </c>
    </row>
    <row r="92" spans="1:18" ht="12.75">
      <c r="A92" s="499" t="s">
        <v>64</v>
      </c>
      <c r="B92" s="500">
        <v>464.1</v>
      </c>
      <c r="C92" s="483">
        <v>1477.1719001992003</v>
      </c>
      <c r="D92" s="483">
        <v>3.36131</v>
      </c>
      <c r="E92" s="500">
        <v>33.552800000000005</v>
      </c>
      <c r="F92" s="483">
        <v>0</v>
      </c>
      <c r="G92" s="483">
        <v>5081.4</v>
      </c>
      <c r="H92" s="483">
        <v>1375.63</v>
      </c>
      <c r="I92" s="500">
        <v>8435.216010199201</v>
      </c>
      <c r="J92" s="500">
        <v>3679.1934499999998</v>
      </c>
      <c r="K92" s="500">
        <v>3203.3902462799997</v>
      </c>
      <c r="L92" s="483"/>
      <c r="M92" s="483"/>
      <c r="N92" s="483"/>
      <c r="O92" s="483">
        <v>3927.0782</v>
      </c>
      <c r="P92" s="483">
        <v>648</v>
      </c>
      <c r="Q92" s="500">
        <v>165</v>
      </c>
      <c r="R92" s="501">
        <v>20057.8779064792</v>
      </c>
    </row>
    <row r="93" spans="1:18" ht="12.75">
      <c r="A93" s="499" t="s">
        <v>65</v>
      </c>
      <c r="B93" s="483"/>
      <c r="C93" s="483" t="s">
        <v>237</v>
      </c>
      <c r="D93" s="483"/>
      <c r="E93" s="483"/>
      <c r="F93" s="483"/>
      <c r="G93" s="483"/>
      <c r="H93" s="483"/>
      <c r="I93" s="483"/>
      <c r="J93" s="500">
        <v>2809.3698449999997</v>
      </c>
      <c r="K93" s="500" t="s">
        <v>237</v>
      </c>
      <c r="L93" s="483"/>
      <c r="M93" s="483"/>
      <c r="N93" s="502"/>
      <c r="O93" s="502">
        <v>264.02</v>
      </c>
      <c r="P93" s="483"/>
      <c r="Q93" s="483"/>
      <c r="R93" s="501">
        <v>3073.3898449999997</v>
      </c>
    </row>
    <row r="94" spans="1:18" ht="13.5" thickBot="1">
      <c r="A94" s="482" t="s">
        <v>66</v>
      </c>
      <c r="B94" s="496"/>
      <c r="C94" s="503"/>
      <c r="D94" s="496"/>
      <c r="E94" s="496"/>
      <c r="F94" s="496"/>
      <c r="G94" s="496"/>
      <c r="H94" s="496"/>
      <c r="I94" s="496"/>
      <c r="J94" s="504">
        <v>1915.29984</v>
      </c>
      <c r="K94" s="504" t="s">
        <v>237</v>
      </c>
      <c r="L94" s="496"/>
      <c r="M94" s="496"/>
      <c r="N94" s="478"/>
      <c r="O94" s="478" t="s">
        <v>237</v>
      </c>
      <c r="P94" s="496"/>
      <c r="Q94" s="496"/>
      <c r="R94" s="484">
        <v>1915.29984</v>
      </c>
    </row>
    <row r="95" spans="1:18" ht="13.5" thickTop="1">
      <c r="A95" s="505" t="s">
        <v>251</v>
      </c>
      <c r="B95" s="506">
        <v>3819</v>
      </c>
      <c r="C95" s="506">
        <v>34367.3</v>
      </c>
      <c r="D95" s="506">
        <v>0</v>
      </c>
      <c r="E95" s="507" t="s">
        <v>237</v>
      </c>
      <c r="F95" s="507" t="s">
        <v>237</v>
      </c>
      <c r="G95" s="507" t="s">
        <v>237</v>
      </c>
      <c r="H95" s="506">
        <v>220.2</v>
      </c>
      <c r="I95" s="506">
        <v>38406.5</v>
      </c>
      <c r="J95" s="506">
        <v>9310.8</v>
      </c>
      <c r="K95" s="506">
        <v>46216.9</v>
      </c>
      <c r="L95" s="506">
        <v>30878.5</v>
      </c>
      <c r="M95" s="506">
        <v>75.5</v>
      </c>
      <c r="N95" s="506">
        <v>33.4</v>
      </c>
      <c r="O95" s="506">
        <v>124921.6</v>
      </c>
      <c r="P95" s="507" t="s">
        <v>237</v>
      </c>
      <c r="Q95" s="507" t="s">
        <v>237</v>
      </c>
      <c r="R95" s="508" t="s">
        <v>237</v>
      </c>
    </row>
    <row r="96" spans="1:18" ht="13.5" thickBot="1">
      <c r="A96" s="535" t="s">
        <v>252</v>
      </c>
      <c r="B96" s="428">
        <v>480</v>
      </c>
      <c r="C96" s="428">
        <v>6508.9</v>
      </c>
      <c r="D96" s="428">
        <v>0</v>
      </c>
      <c r="E96" s="431" t="s">
        <v>237</v>
      </c>
      <c r="F96" s="431" t="s">
        <v>237</v>
      </c>
      <c r="G96" s="431" t="s">
        <v>237</v>
      </c>
      <c r="H96" s="428">
        <v>23.8</v>
      </c>
      <c r="I96" s="428">
        <v>7012.7</v>
      </c>
      <c r="J96" s="428">
        <v>1995.8</v>
      </c>
      <c r="K96" s="428">
        <v>7044</v>
      </c>
      <c r="L96" s="428">
        <v>11175.2</v>
      </c>
      <c r="M96" s="428">
        <v>17.5</v>
      </c>
      <c r="N96" s="428">
        <v>18.9</v>
      </c>
      <c r="O96" s="428">
        <v>27264.1</v>
      </c>
      <c r="P96" s="431" t="s">
        <v>237</v>
      </c>
      <c r="Q96" s="431" t="s">
        <v>237</v>
      </c>
      <c r="R96" s="509" t="s">
        <v>237</v>
      </c>
    </row>
    <row r="97" spans="1:18" ht="13.5" thickTop="1">
      <c r="A97" s="536" t="s">
        <v>74</v>
      </c>
      <c r="B97" s="511">
        <v>559409</v>
      </c>
      <c r="C97" s="512" t="s">
        <v>263</v>
      </c>
      <c r="D97" s="514"/>
      <c r="E97" s="514"/>
      <c r="F97" s="515" t="s">
        <v>76</v>
      </c>
      <c r="G97" s="514"/>
      <c r="H97" s="516"/>
      <c r="I97" s="517" t="s">
        <v>264</v>
      </c>
      <c r="J97" s="518"/>
      <c r="K97" s="512" t="s">
        <v>265</v>
      </c>
      <c r="L97" s="519">
        <v>1457.9605458320973</v>
      </c>
      <c r="M97" s="514"/>
      <c r="N97" s="514"/>
      <c r="O97" s="515" t="s">
        <v>266</v>
      </c>
      <c r="P97" s="520"/>
      <c r="Q97" s="514"/>
      <c r="R97" s="521">
        <v>6.3</v>
      </c>
    </row>
    <row r="98" spans="1:18" ht="13.5" thickBot="1">
      <c r="A98" s="537" t="s">
        <v>79</v>
      </c>
      <c r="B98" s="523">
        <v>558651</v>
      </c>
      <c r="C98" s="524" t="s">
        <v>267</v>
      </c>
      <c r="D98" s="528"/>
      <c r="E98" s="526">
        <v>67.42</v>
      </c>
      <c r="F98" s="527" t="s">
        <v>268</v>
      </c>
      <c r="G98" s="528"/>
      <c r="H98" s="529">
        <v>1194.0150528454465</v>
      </c>
      <c r="I98" s="530" t="s">
        <v>269</v>
      </c>
      <c r="J98" s="531"/>
      <c r="K98" s="532" t="s">
        <v>270</v>
      </c>
      <c r="L98" s="529">
        <v>1902.6342331652327</v>
      </c>
      <c r="M98" s="528"/>
      <c r="N98" s="528"/>
      <c r="O98" s="527" t="s">
        <v>271</v>
      </c>
      <c r="P98" s="533"/>
      <c r="Q98" s="528"/>
      <c r="R98" s="534">
        <v>7.4</v>
      </c>
    </row>
    <row r="99" ht="13.5" thickTop="1"/>
  </sheetData>
  <sheetProtection/>
  <mergeCells count="4">
    <mergeCell ref="A1:Q1"/>
    <mergeCell ref="A2:Q2"/>
    <mergeCell ref="A52:R52"/>
    <mergeCell ref="A53:R53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97"/>
  <sheetViews>
    <sheetView zoomScale="25" zoomScaleNormal="25" zoomScalePageLayoutView="0" workbookViewId="0" topLeftCell="A1">
      <selection activeCell="A51" sqref="A51:R97"/>
    </sheetView>
  </sheetViews>
  <sheetFormatPr defaultColWidth="9.140625" defaultRowHeight="12.75"/>
  <cols>
    <col min="1" max="1" width="27.421875" style="0" customWidth="1"/>
  </cols>
  <sheetData>
    <row r="1" spans="1:17" ht="12.75">
      <c r="A1" s="568" t="s">
        <v>280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308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3.5" thickBot="1">
      <c r="A4" s="263" t="s">
        <v>312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310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>
        <v>10000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2493.962</v>
      </c>
      <c r="C8" s="429">
        <v>59571.717639999995</v>
      </c>
      <c r="D8" s="429">
        <v>30.682</v>
      </c>
      <c r="E8" s="429"/>
      <c r="F8" s="429"/>
      <c r="G8" s="429"/>
      <c r="H8" s="429">
        <v>16263</v>
      </c>
      <c r="I8" s="429">
        <v>5790</v>
      </c>
      <c r="J8" s="429">
        <v>2551.467</v>
      </c>
      <c r="K8" s="429">
        <v>311.563</v>
      </c>
      <c r="L8" s="429">
        <v>24009.9</v>
      </c>
      <c r="M8" s="429">
        <v>89.6</v>
      </c>
      <c r="N8" s="429">
        <v>62.4</v>
      </c>
      <c r="O8" s="429"/>
      <c r="P8" s="429">
        <v>687</v>
      </c>
      <c r="Q8" s="430">
        <v>287</v>
      </c>
    </row>
    <row r="9" spans="1:17" ht="12.75">
      <c r="A9" s="420" t="s">
        <v>235</v>
      </c>
      <c r="B9" s="431">
        <v>8028</v>
      </c>
      <c r="C9" s="432">
        <v>10.73</v>
      </c>
      <c r="D9" s="432"/>
      <c r="E9" s="432">
        <v>523</v>
      </c>
      <c r="F9" s="432">
        <v>1284.237399</v>
      </c>
      <c r="G9" s="432"/>
      <c r="H9" s="432"/>
      <c r="I9" s="432"/>
      <c r="J9" s="432">
        <v>29518.1618</v>
      </c>
      <c r="K9" s="432">
        <v>16368</v>
      </c>
      <c r="L9" s="432"/>
      <c r="M9" s="432"/>
      <c r="N9" s="432"/>
      <c r="O9" s="432">
        <v>4579.4</v>
      </c>
      <c r="P9" s="432"/>
      <c r="Q9" s="433"/>
    </row>
    <row r="10" spans="1:17" ht="12.75">
      <c r="A10" s="420" t="s">
        <v>236</v>
      </c>
      <c r="B10" s="431" t="s">
        <v>237</v>
      </c>
      <c r="C10" s="432" t="s">
        <v>237</v>
      </c>
      <c r="D10" s="432"/>
      <c r="E10" s="432"/>
      <c r="F10" s="432"/>
      <c r="G10" s="432"/>
      <c r="H10" s="432"/>
      <c r="I10" s="432"/>
      <c r="J10" s="432">
        <v>2569.763</v>
      </c>
      <c r="K10" s="432"/>
      <c r="L10" s="432"/>
      <c r="M10" s="432"/>
      <c r="N10" s="432"/>
      <c r="O10" s="432">
        <v>432.8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604.032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654</v>
      </c>
      <c r="C12" s="432">
        <v>1427.159</v>
      </c>
      <c r="D12" s="432">
        <v>0</v>
      </c>
      <c r="E12" s="432">
        <v>98.84700000000001</v>
      </c>
      <c r="F12" s="432">
        <v>42.977</v>
      </c>
      <c r="G12" s="432">
        <v>0</v>
      </c>
      <c r="H12" s="432"/>
      <c r="I12" s="432"/>
      <c r="J12" s="432">
        <v>529.725</v>
      </c>
      <c r="K12" s="432">
        <v>-341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138.652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11175.962</v>
      </c>
      <c r="C14" s="436">
        <v>61009.60664</v>
      </c>
      <c r="D14" s="436">
        <v>30.682</v>
      </c>
      <c r="E14" s="436">
        <v>621.847</v>
      </c>
      <c r="F14" s="436">
        <v>1327.2143990000002</v>
      </c>
      <c r="G14" s="436">
        <v>0</v>
      </c>
      <c r="H14" s="436">
        <v>16263</v>
      </c>
      <c r="I14" s="436">
        <v>5790</v>
      </c>
      <c r="J14" s="436">
        <v>29564.2108</v>
      </c>
      <c r="K14" s="436">
        <v>16338.562999999998</v>
      </c>
      <c r="L14" s="436">
        <v>24009.9</v>
      </c>
      <c r="M14" s="436">
        <v>89.6</v>
      </c>
      <c r="N14" s="436">
        <v>62.4</v>
      </c>
      <c r="O14" s="436">
        <v>4146.6</v>
      </c>
      <c r="P14" s="436">
        <v>687</v>
      </c>
      <c r="Q14" s="437">
        <v>287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96.562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11175.962</v>
      </c>
      <c r="C16" s="441">
        <v>61009.60664</v>
      </c>
      <c r="D16" s="441">
        <v>30.682</v>
      </c>
      <c r="E16" s="441">
        <v>621.847</v>
      </c>
      <c r="F16" s="441">
        <v>1327.2143990000002</v>
      </c>
      <c r="G16" s="441">
        <v>0</v>
      </c>
      <c r="H16" s="441">
        <v>16263</v>
      </c>
      <c r="I16" s="441">
        <v>5790</v>
      </c>
      <c r="J16" s="441">
        <v>29660.772800000002</v>
      </c>
      <c r="K16" s="441">
        <v>16338.562999999998</v>
      </c>
      <c r="L16" s="441">
        <v>24009.9</v>
      </c>
      <c r="M16" s="441">
        <v>89.6</v>
      </c>
      <c r="N16" s="441">
        <v>62.4</v>
      </c>
      <c r="O16" s="441">
        <v>4146.6</v>
      </c>
      <c r="P16" s="441">
        <v>687</v>
      </c>
      <c r="Q16" s="442">
        <v>287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-5832.188</v>
      </c>
      <c r="C18" s="447">
        <v>-53555.625</v>
      </c>
      <c r="D18" s="447">
        <v>-1.005</v>
      </c>
      <c r="E18" s="447">
        <v>2587.304</v>
      </c>
      <c r="F18" s="447" t="s">
        <v>237</v>
      </c>
      <c r="G18" s="447">
        <v>2</v>
      </c>
      <c r="H18" s="447" t="s">
        <v>237</v>
      </c>
      <c r="I18" s="447">
        <v>0</v>
      </c>
      <c r="J18" s="447">
        <v>-6261.540800000001</v>
      </c>
      <c r="K18" s="447">
        <v>-10946.202315999999</v>
      </c>
      <c r="L18" s="447">
        <v>-24009.9</v>
      </c>
      <c r="M18" s="447">
        <v>-89.6</v>
      </c>
      <c r="N18" s="447">
        <v>-62.4</v>
      </c>
      <c r="O18" s="447">
        <v>91298.4</v>
      </c>
      <c r="P18" s="447">
        <v>2023</v>
      </c>
      <c r="Q18" s="448" t="s">
        <v>237</v>
      </c>
    </row>
    <row r="19" spans="1:17" ht="12.75">
      <c r="A19" s="438" t="s">
        <v>241</v>
      </c>
      <c r="B19" s="431">
        <v>-2274.258</v>
      </c>
      <c r="C19" s="432">
        <v>-53435.041</v>
      </c>
      <c r="D19" s="432"/>
      <c r="E19" s="432"/>
      <c r="F19" s="432"/>
      <c r="G19" s="432"/>
      <c r="H19" s="432"/>
      <c r="I19" s="432"/>
      <c r="J19" s="432">
        <v>-3569.121</v>
      </c>
      <c r="K19" s="432">
        <v>-10937.692</v>
      </c>
      <c r="L19" s="432">
        <v>-24009.9</v>
      </c>
      <c r="M19" s="432">
        <v>-89.6</v>
      </c>
      <c r="N19" s="432">
        <v>-62.4</v>
      </c>
      <c r="O19" s="432">
        <v>122724.7</v>
      </c>
      <c r="P19" s="432">
        <v>2023</v>
      </c>
      <c r="Q19" s="433"/>
    </row>
    <row r="20" spans="1:17" ht="12.75">
      <c r="A20" s="438" t="s">
        <v>242</v>
      </c>
      <c r="B20" s="431">
        <v>-3551.33</v>
      </c>
      <c r="C20" s="432" t="s">
        <v>237</v>
      </c>
      <c r="D20" s="432"/>
      <c r="E20" s="432">
        <v>2587.304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-2</v>
      </c>
      <c r="D21" s="432"/>
      <c r="E21" s="432"/>
      <c r="F21" s="432"/>
      <c r="G21" s="432">
        <v>2</v>
      </c>
      <c r="H21" s="432"/>
      <c r="I21" s="432"/>
      <c r="J21" s="432">
        <v>-0.072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-1661.679</v>
      </c>
      <c r="K22" s="432"/>
      <c r="L22" s="432"/>
      <c r="M22" s="432"/>
      <c r="N22" s="432"/>
      <c r="O22" s="432">
        <v>-1625</v>
      </c>
      <c r="P22" s="432"/>
      <c r="Q22" s="433"/>
    </row>
    <row r="23" spans="1:17" ht="13.5" thickBot="1">
      <c r="A23" s="438" t="s">
        <v>50</v>
      </c>
      <c r="B23" s="431">
        <v>-6.6</v>
      </c>
      <c r="C23" s="432">
        <v>-118.584</v>
      </c>
      <c r="D23" s="432">
        <v>-1.005</v>
      </c>
      <c r="E23" s="432">
        <v>0</v>
      </c>
      <c r="F23" s="432"/>
      <c r="G23" s="432"/>
      <c r="H23" s="432"/>
      <c r="I23" s="432"/>
      <c r="J23" s="432">
        <v>-1030.6688</v>
      </c>
      <c r="K23" s="432">
        <v>-8.510316</v>
      </c>
      <c r="L23" s="432"/>
      <c r="M23" s="432"/>
      <c r="N23" s="432"/>
      <c r="O23" s="432">
        <v>-29801.3</v>
      </c>
      <c r="P23" s="432"/>
      <c r="Q23" s="433"/>
    </row>
    <row r="24" spans="1:17" ht="14.25" thickBot="1" thickTop="1">
      <c r="A24" s="439" t="s">
        <v>278</v>
      </c>
      <c r="B24" s="440">
        <v>5343.773999999999</v>
      </c>
      <c r="C24" s="441">
        <v>7453.981639999998</v>
      </c>
      <c r="D24" s="441">
        <v>29.677</v>
      </c>
      <c r="E24" s="441">
        <v>3209.151</v>
      </c>
      <c r="F24" s="441">
        <v>1327.2143990000002</v>
      </c>
      <c r="G24" s="441">
        <v>2</v>
      </c>
      <c r="H24" s="441">
        <v>16263</v>
      </c>
      <c r="I24" s="441">
        <v>5790</v>
      </c>
      <c r="J24" s="441">
        <v>23399.232000000004</v>
      </c>
      <c r="K24" s="441">
        <v>5392.360683999999</v>
      </c>
      <c r="L24" s="441" t="s">
        <v>237</v>
      </c>
      <c r="M24" s="441" t="s">
        <v>237</v>
      </c>
      <c r="N24" s="441"/>
      <c r="O24" s="441">
        <v>95445</v>
      </c>
      <c r="P24" s="441">
        <v>2710</v>
      </c>
      <c r="Q24" s="449">
        <v>287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5343.773999999999</v>
      </c>
      <c r="C26" s="440">
        <v>7453.98164</v>
      </c>
      <c r="D26" s="441">
        <v>29.677</v>
      </c>
      <c r="E26" s="441">
        <v>3209.149</v>
      </c>
      <c r="F26" s="441">
        <v>1327.2143990000002</v>
      </c>
      <c r="G26" s="441">
        <v>2</v>
      </c>
      <c r="H26" s="441">
        <v>16263</v>
      </c>
      <c r="I26" s="441">
        <v>5790</v>
      </c>
      <c r="J26" s="441">
        <v>23399.232</v>
      </c>
      <c r="K26" s="441">
        <v>5392.360684</v>
      </c>
      <c r="L26" s="441" t="s">
        <v>237</v>
      </c>
      <c r="M26" s="441" t="s">
        <v>237</v>
      </c>
      <c r="N26" s="441"/>
      <c r="O26" s="441">
        <v>95445</v>
      </c>
      <c r="P26" s="441">
        <v>2710</v>
      </c>
      <c r="Q26" s="442">
        <v>287</v>
      </c>
    </row>
    <row r="27" spans="1:17" ht="13.5" thickTop="1">
      <c r="A27" s="451" t="s">
        <v>53</v>
      </c>
      <c r="B27" s="452">
        <v>4547.773999999999</v>
      </c>
      <c r="C27" s="452">
        <v>4870.540938</v>
      </c>
      <c r="D27" s="452">
        <v>0</v>
      </c>
      <c r="E27" s="452">
        <v>3187.149</v>
      </c>
      <c r="F27" s="452">
        <v>1327.2143990000002</v>
      </c>
      <c r="G27" s="452">
        <v>0</v>
      </c>
      <c r="H27" s="452" t="s">
        <v>237</v>
      </c>
      <c r="I27" s="452" t="s">
        <v>237</v>
      </c>
      <c r="J27" s="452">
        <v>5111.217</v>
      </c>
      <c r="K27" s="452">
        <v>2498.351434</v>
      </c>
      <c r="L27" s="452" t="s">
        <v>237</v>
      </c>
      <c r="M27" s="452" t="s">
        <v>237</v>
      </c>
      <c r="N27" s="452"/>
      <c r="O27" s="452">
        <v>45364</v>
      </c>
      <c r="P27" s="452">
        <v>2023</v>
      </c>
      <c r="Q27" s="453">
        <v>118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2912.529</v>
      </c>
      <c r="F28" s="432"/>
      <c r="G28" s="432"/>
      <c r="H28" s="432"/>
      <c r="I28" s="432"/>
      <c r="J28" s="432">
        <v>499.178</v>
      </c>
      <c r="K28" s="432">
        <v>5.437412</v>
      </c>
      <c r="L28" s="432"/>
      <c r="M28" s="432"/>
      <c r="N28" s="432"/>
      <c r="O28" s="432">
        <v>0</v>
      </c>
      <c r="P28" s="432"/>
      <c r="Q28" s="433"/>
    </row>
    <row r="29" spans="1:17" ht="12.75">
      <c r="A29" s="438" t="s">
        <v>55</v>
      </c>
      <c r="B29" s="431">
        <v>55</v>
      </c>
      <c r="C29" s="432">
        <v>47</v>
      </c>
      <c r="D29" s="432"/>
      <c r="E29" s="432">
        <v>0</v>
      </c>
      <c r="F29" s="432"/>
      <c r="G29" s="432"/>
      <c r="H29" s="432"/>
      <c r="I29" s="432"/>
      <c r="J29" s="432">
        <v>790</v>
      </c>
      <c r="K29" s="432">
        <v>336</v>
      </c>
      <c r="L29" s="432"/>
      <c r="M29" s="432"/>
      <c r="N29" s="432"/>
      <c r="O29" s="432">
        <v>0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1430.503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27.014</v>
      </c>
      <c r="D31" s="432"/>
      <c r="E31" s="432"/>
      <c r="F31" s="432"/>
      <c r="G31" s="432"/>
      <c r="H31" s="432"/>
      <c r="I31" s="432"/>
      <c r="J31" s="432">
        <v>476.5493620000001</v>
      </c>
      <c r="K31" s="432">
        <v>121</v>
      </c>
      <c r="L31" s="432"/>
      <c r="M31" s="432"/>
      <c r="N31" s="432"/>
      <c r="O31" s="432">
        <v>486.549747</v>
      </c>
      <c r="P31" s="432"/>
      <c r="Q31" s="433"/>
    </row>
    <row r="32" spans="1:17" ht="12.75">
      <c r="A32" s="438" t="s">
        <v>58</v>
      </c>
      <c r="B32" s="431">
        <v>951</v>
      </c>
      <c r="C32" s="432">
        <v>1600.025</v>
      </c>
      <c r="D32" s="432"/>
      <c r="E32" s="432">
        <v>0</v>
      </c>
      <c r="F32" s="432">
        <v>1188.169</v>
      </c>
      <c r="G32" s="432"/>
      <c r="H32" s="432"/>
      <c r="I32" s="432"/>
      <c r="J32" s="432">
        <v>63.079</v>
      </c>
      <c r="K32" s="432">
        <v>54.867388</v>
      </c>
      <c r="L32" s="432"/>
      <c r="M32" s="432"/>
      <c r="N32" s="432"/>
      <c r="O32" s="432">
        <v>3222.502972</v>
      </c>
      <c r="P32" s="432"/>
      <c r="Q32" s="433"/>
    </row>
    <row r="33" spans="1:17" ht="12.75">
      <c r="A33" s="438" t="s">
        <v>59</v>
      </c>
      <c r="B33" s="431">
        <v>90.03399999999999</v>
      </c>
      <c r="C33" s="432">
        <v>1135.529</v>
      </c>
      <c r="D33" s="432"/>
      <c r="E33" s="432">
        <v>70</v>
      </c>
      <c r="F33" s="432"/>
      <c r="G33" s="432"/>
      <c r="H33" s="432"/>
      <c r="I33" s="432"/>
      <c r="J33" s="432">
        <v>553.889</v>
      </c>
      <c r="K33" s="432">
        <v>103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72</v>
      </c>
      <c r="C34" s="432">
        <v>48</v>
      </c>
      <c r="D34" s="432"/>
      <c r="E34" s="432">
        <v>105</v>
      </c>
      <c r="F34" s="432"/>
      <c r="G34" s="432"/>
      <c r="H34" s="432"/>
      <c r="I34" s="432"/>
      <c r="J34" s="432">
        <v>276.5</v>
      </c>
      <c r="K34" s="432">
        <v>267</v>
      </c>
      <c r="L34" s="432"/>
      <c r="M34" s="432"/>
      <c r="N34" s="432"/>
      <c r="O34" s="432"/>
      <c r="P34" s="432"/>
      <c r="Q34" s="433"/>
    </row>
    <row r="35" spans="1:17" ht="12.75">
      <c r="A35" s="438" t="s">
        <v>61</v>
      </c>
      <c r="B35" s="431">
        <v>3379.74</v>
      </c>
      <c r="C35" s="432">
        <v>2012.9729379999999</v>
      </c>
      <c r="D35" s="432">
        <v>0</v>
      </c>
      <c r="E35" s="432">
        <v>99.61999999999989</v>
      </c>
      <c r="F35" s="432">
        <v>139.0453990000001</v>
      </c>
      <c r="G35" s="432"/>
      <c r="H35" s="432"/>
      <c r="I35" s="432"/>
      <c r="J35" s="432">
        <v>1021.5186379999998</v>
      </c>
      <c r="K35" s="432">
        <v>1611.046634</v>
      </c>
      <c r="L35" s="432"/>
      <c r="M35" s="432"/>
      <c r="N35" s="432"/>
      <c r="O35" s="432">
        <v>41654.947281</v>
      </c>
      <c r="P35" s="432">
        <v>2023</v>
      </c>
      <c r="Q35" s="433">
        <v>118</v>
      </c>
    </row>
    <row r="36" spans="1:17" ht="12.75">
      <c r="A36" s="434" t="s">
        <v>62</v>
      </c>
      <c r="B36" s="454">
        <v>0</v>
      </c>
      <c r="C36" s="455">
        <v>0</v>
      </c>
      <c r="D36" s="455">
        <v>0</v>
      </c>
      <c r="E36" s="455">
        <v>0</v>
      </c>
      <c r="F36" s="455">
        <v>0</v>
      </c>
      <c r="G36" s="455" t="s">
        <v>237</v>
      </c>
      <c r="H36" s="455" t="s">
        <v>237</v>
      </c>
      <c r="I36" s="455" t="s">
        <v>237</v>
      </c>
      <c r="J36" s="455">
        <v>11271.49</v>
      </c>
      <c r="K36" s="455">
        <v>4.3</v>
      </c>
      <c r="L36" s="455" t="s">
        <v>237</v>
      </c>
      <c r="M36" s="455" t="s">
        <v>237</v>
      </c>
      <c r="N36" s="455"/>
      <c r="O36" s="455">
        <v>820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0</v>
      </c>
      <c r="C37" s="432" t="s">
        <v>237</v>
      </c>
      <c r="D37" s="432"/>
      <c r="E37" s="432"/>
      <c r="F37" s="432"/>
      <c r="G37" s="432"/>
      <c r="H37" s="432"/>
      <c r="I37" s="432"/>
      <c r="J37" s="432">
        <v>165</v>
      </c>
      <c r="K37" s="432" t="s">
        <v>237</v>
      </c>
      <c r="L37" s="432"/>
      <c r="M37" s="432"/>
      <c r="N37" s="432"/>
      <c r="O37" s="432">
        <v>820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250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 t="s">
        <v>237</v>
      </c>
      <c r="C39" s="432" t="s">
        <v>237</v>
      </c>
      <c r="D39" s="432"/>
      <c r="E39" s="432"/>
      <c r="F39" s="432"/>
      <c r="G39" s="432"/>
      <c r="H39" s="432"/>
      <c r="I39" s="432"/>
      <c r="J39" s="432">
        <v>1055.046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9801.444</v>
      </c>
      <c r="K40" s="432">
        <v>4.3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796</v>
      </c>
      <c r="C41" s="459">
        <v>2583.4407020000003</v>
      </c>
      <c r="D41" s="459">
        <v>29.677</v>
      </c>
      <c r="E41" s="459">
        <v>22</v>
      </c>
      <c r="F41" s="459">
        <v>0</v>
      </c>
      <c r="G41" s="459">
        <v>2</v>
      </c>
      <c r="H41" s="459">
        <v>16263</v>
      </c>
      <c r="I41" s="459">
        <v>5790</v>
      </c>
      <c r="J41" s="459">
        <v>5310.511</v>
      </c>
      <c r="K41" s="459">
        <v>2889.70925</v>
      </c>
      <c r="L41" s="459"/>
      <c r="M41" s="459"/>
      <c r="N41" s="459"/>
      <c r="O41" s="459">
        <v>49261</v>
      </c>
      <c r="P41" s="459">
        <v>687</v>
      </c>
      <c r="Q41" s="460">
        <v>169</v>
      </c>
    </row>
    <row r="42" spans="1:17" ht="12.75">
      <c r="A42" s="461" t="s">
        <v>64</v>
      </c>
      <c r="B42" s="435">
        <v>796</v>
      </c>
      <c r="C42" s="436">
        <v>2583.4407020000003</v>
      </c>
      <c r="D42" s="436">
        <v>29.677</v>
      </c>
      <c r="E42" s="436">
        <v>22</v>
      </c>
      <c r="F42" s="436">
        <v>0</v>
      </c>
      <c r="G42" s="436">
        <v>2</v>
      </c>
      <c r="H42" s="436">
        <v>16263</v>
      </c>
      <c r="I42" s="436">
        <v>5790</v>
      </c>
      <c r="J42" s="436">
        <v>2713.144</v>
      </c>
      <c r="K42" s="436">
        <v>2889.70925</v>
      </c>
      <c r="L42" s="436"/>
      <c r="M42" s="436"/>
      <c r="N42" s="436"/>
      <c r="O42" s="436">
        <v>46057.92</v>
      </c>
      <c r="P42" s="436">
        <v>687</v>
      </c>
      <c r="Q42" s="437">
        <v>169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2597.367</v>
      </c>
      <c r="K43" s="436"/>
      <c r="L43" s="436"/>
      <c r="M43" s="436"/>
      <c r="N43" s="436"/>
      <c r="O43" s="436">
        <v>3203.08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1706.014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4046</v>
      </c>
      <c r="C45" s="464">
        <v>34371.5</v>
      </c>
      <c r="D45" s="464">
        <v>0</v>
      </c>
      <c r="E45" s="464"/>
      <c r="F45" s="464"/>
      <c r="G45" s="464"/>
      <c r="H45" s="464"/>
      <c r="I45" s="464">
        <v>229.9</v>
      </c>
      <c r="J45" s="464">
        <v>10366.2</v>
      </c>
      <c r="K45" s="464">
        <v>49549.2</v>
      </c>
      <c r="L45" s="464">
        <v>24009.9</v>
      </c>
      <c r="M45" s="464">
        <v>89.6</v>
      </c>
      <c r="N45" s="464">
        <v>62.4</v>
      </c>
      <c r="O45" s="464">
        <v>122724.7</v>
      </c>
      <c r="P45" s="465"/>
      <c r="Q45" s="466" t="s">
        <v>237</v>
      </c>
    </row>
    <row r="46" spans="1:17" ht="13.5" thickBot="1">
      <c r="A46" s="424" t="s">
        <v>252</v>
      </c>
      <c r="B46" s="467">
        <v>480</v>
      </c>
      <c r="C46" s="468">
        <v>6510.7</v>
      </c>
      <c r="D46" s="468">
        <v>0</v>
      </c>
      <c r="E46" s="468"/>
      <c r="F46" s="468"/>
      <c r="G46" s="468"/>
      <c r="H46" s="468"/>
      <c r="I46" s="468">
        <v>23.6</v>
      </c>
      <c r="J46" s="468">
        <v>2455.3</v>
      </c>
      <c r="K46" s="468">
        <v>7153.5</v>
      </c>
      <c r="L46" s="468">
        <v>11672.9</v>
      </c>
      <c r="M46" s="468">
        <v>17.5</v>
      </c>
      <c r="N46" s="468">
        <v>18.9</v>
      </c>
      <c r="O46" s="468">
        <v>28332.4</v>
      </c>
      <c r="P46" s="469"/>
      <c r="Q46" s="470" t="s">
        <v>237</v>
      </c>
    </row>
    <row r="47" ht="13.5" thickTop="1"/>
    <row r="51" spans="1:18" ht="12.75">
      <c r="A51" s="568" t="s">
        <v>280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</row>
    <row r="52" spans="1:18" ht="12.75">
      <c r="A52" s="568" t="s">
        <v>69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</row>
    <row r="53" spans="1:18" ht="12.75">
      <c r="A53" s="263" t="str">
        <f>A3</f>
        <v>Tarih:02/02/2006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1:18" ht="13.5" thickBot="1">
      <c r="A54" s="263" t="str">
        <f>A4</f>
        <v>Hazırlayan:ETKB/EİGM 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3.5" thickTop="1">
      <c r="A55" s="471"/>
      <c r="B55" s="472"/>
      <c r="C55" s="472"/>
      <c r="D55" s="472"/>
      <c r="E55" s="472" t="s">
        <v>70</v>
      </c>
      <c r="F55" s="472"/>
      <c r="G55" s="472"/>
      <c r="H55" s="472" t="s">
        <v>253</v>
      </c>
      <c r="I55" s="472" t="s">
        <v>254</v>
      </c>
      <c r="J55" s="472" t="s">
        <v>237</v>
      </c>
      <c r="K55" s="472"/>
      <c r="L55" s="472"/>
      <c r="M55" s="472" t="s">
        <v>255</v>
      </c>
      <c r="N55" s="472"/>
      <c r="O55" s="472"/>
      <c r="P55" s="472" t="s">
        <v>313</v>
      </c>
      <c r="Q55" s="472"/>
      <c r="R55" s="473"/>
    </row>
    <row r="56" spans="1:18" ht="13.5" thickBot="1">
      <c r="A56" s="474"/>
      <c r="B56" s="475" t="s">
        <v>224</v>
      </c>
      <c r="C56" s="475" t="s">
        <v>87</v>
      </c>
      <c r="D56" s="475" t="s">
        <v>8</v>
      </c>
      <c r="E56" s="475" t="s">
        <v>72</v>
      </c>
      <c r="F56" s="475" t="s">
        <v>256</v>
      </c>
      <c r="G56" s="475" t="s">
        <v>226</v>
      </c>
      <c r="H56" s="475" t="s">
        <v>257</v>
      </c>
      <c r="I56" s="475" t="s">
        <v>258</v>
      </c>
      <c r="J56" s="475" t="s">
        <v>11</v>
      </c>
      <c r="K56" s="475" t="s">
        <v>88</v>
      </c>
      <c r="L56" s="475" t="s">
        <v>14</v>
      </c>
      <c r="M56" s="475" t="s">
        <v>259</v>
      </c>
      <c r="N56" s="475" t="s">
        <v>275</v>
      </c>
      <c r="O56" s="475" t="s">
        <v>16</v>
      </c>
      <c r="P56" s="475" t="s">
        <v>260</v>
      </c>
      <c r="Q56" s="475" t="s">
        <v>17</v>
      </c>
      <c r="R56" s="476" t="s">
        <v>71</v>
      </c>
    </row>
    <row r="57" spans="1:18" ht="13.5" thickTop="1">
      <c r="A57" s="477" t="s">
        <v>234</v>
      </c>
      <c r="B57" s="478">
        <v>1144.56728095</v>
      </c>
      <c r="C57" s="478">
        <v>11123.687206339999</v>
      </c>
      <c r="D57" s="478">
        <v>13.19326</v>
      </c>
      <c r="E57" s="478"/>
      <c r="F57" s="478"/>
      <c r="G57" s="478">
        <v>4878.9</v>
      </c>
      <c r="H57" s="478">
        <v>1331.7</v>
      </c>
      <c r="I57" s="478">
        <v>18492.04774729</v>
      </c>
      <c r="J57" s="478">
        <v>2679.04035</v>
      </c>
      <c r="K57" s="478">
        <v>283.52232999999995</v>
      </c>
      <c r="L57" s="478">
        <v>2064.8514</v>
      </c>
      <c r="M57" s="478">
        <v>77.056</v>
      </c>
      <c r="N57" s="478">
        <v>5.3664</v>
      </c>
      <c r="O57" s="478"/>
      <c r="P57" s="479">
        <v>687</v>
      </c>
      <c r="Q57" s="479">
        <v>287</v>
      </c>
      <c r="R57" s="480">
        <v>24575.884227289996</v>
      </c>
    </row>
    <row r="58" spans="1:18" ht="12.75">
      <c r="A58" s="477" t="s">
        <v>235</v>
      </c>
      <c r="B58" s="481">
        <v>5452.337200000001</v>
      </c>
      <c r="C58" s="481">
        <v>3.219</v>
      </c>
      <c r="D58" s="481"/>
      <c r="E58" s="481">
        <v>366.1</v>
      </c>
      <c r="F58" s="481">
        <v>988.8627972300001</v>
      </c>
      <c r="G58" s="481"/>
      <c r="H58" s="481"/>
      <c r="I58" s="481">
        <v>6810.518997230001</v>
      </c>
      <c r="J58" s="481">
        <v>30680.30555</v>
      </c>
      <c r="K58" s="481">
        <v>14894.88</v>
      </c>
      <c r="L58" s="481"/>
      <c r="M58" s="481"/>
      <c r="N58" s="481"/>
      <c r="O58" s="481">
        <v>393.82839999999993</v>
      </c>
      <c r="P58" s="481"/>
      <c r="Q58" s="481"/>
      <c r="R58" s="480">
        <v>52779.53294723</v>
      </c>
    </row>
    <row r="59" spans="1:18" ht="12.75">
      <c r="A59" s="477" t="s">
        <v>236</v>
      </c>
      <c r="B59" s="481" t="s">
        <v>237</v>
      </c>
      <c r="C59" s="481" t="s">
        <v>237</v>
      </c>
      <c r="D59" s="481"/>
      <c r="E59" s="481" t="s">
        <v>237</v>
      </c>
      <c r="F59" s="481"/>
      <c r="G59" s="481"/>
      <c r="H59" s="481"/>
      <c r="I59" s="481" t="s">
        <v>237</v>
      </c>
      <c r="J59" s="481">
        <v>2582.6922000000004</v>
      </c>
      <c r="K59" s="481"/>
      <c r="L59" s="481"/>
      <c r="M59" s="481"/>
      <c r="N59" s="481"/>
      <c r="O59" s="481">
        <v>37.2208</v>
      </c>
      <c r="P59" s="481"/>
      <c r="Q59" s="481"/>
      <c r="R59" s="480">
        <v>2619.9130000000005</v>
      </c>
    </row>
    <row r="60" spans="1:18" ht="12.75">
      <c r="A60" s="477" t="s">
        <v>238</v>
      </c>
      <c r="B60" s="481" t="s">
        <v>237</v>
      </c>
      <c r="C60" s="481" t="s">
        <v>237</v>
      </c>
      <c r="D60" s="481"/>
      <c r="E60" s="481" t="s">
        <v>237</v>
      </c>
      <c r="F60" s="481"/>
      <c r="G60" s="481"/>
      <c r="H60" s="481"/>
      <c r="I60" s="481" t="s">
        <v>237</v>
      </c>
      <c r="J60" s="481">
        <v>624.03425</v>
      </c>
      <c r="K60" s="481"/>
      <c r="L60" s="481"/>
      <c r="M60" s="481"/>
      <c r="N60" s="481"/>
      <c r="O60" s="481"/>
      <c r="P60" s="481"/>
      <c r="Q60" s="481"/>
      <c r="R60" s="480">
        <v>624.03425</v>
      </c>
    </row>
    <row r="61" spans="1:18" ht="12.75">
      <c r="A61" s="477" t="s">
        <v>239</v>
      </c>
      <c r="B61" s="481">
        <v>413.7859700000001</v>
      </c>
      <c r="C61" s="481">
        <v>301.99406792</v>
      </c>
      <c r="D61" s="481">
        <v>0</v>
      </c>
      <c r="E61" s="481">
        <v>69.1929</v>
      </c>
      <c r="F61" s="481">
        <v>33.09229</v>
      </c>
      <c r="G61" s="481"/>
      <c r="H61" s="481"/>
      <c r="I61" s="481">
        <v>818.0652279200001</v>
      </c>
      <c r="J61" s="481">
        <v>523.293935</v>
      </c>
      <c r="K61" s="481">
        <v>-310.31</v>
      </c>
      <c r="L61" s="481"/>
      <c r="M61" s="481"/>
      <c r="N61" s="481"/>
      <c r="O61" s="481"/>
      <c r="P61" s="481"/>
      <c r="Q61" s="481"/>
      <c r="R61" s="480">
        <v>1031.04916292</v>
      </c>
    </row>
    <row r="62" spans="1:18" ht="12.75">
      <c r="A62" s="477" t="s">
        <v>240</v>
      </c>
      <c r="B62" s="481" t="s">
        <v>237</v>
      </c>
      <c r="C62" s="481" t="s">
        <v>237</v>
      </c>
      <c r="D62" s="481"/>
      <c r="E62" s="481" t="s">
        <v>237</v>
      </c>
      <c r="F62" s="481"/>
      <c r="G62" s="481"/>
      <c r="H62" s="481"/>
      <c r="I62" s="481" t="s">
        <v>237</v>
      </c>
      <c r="J62" s="481">
        <v>154.52467499999995</v>
      </c>
      <c r="K62" s="481"/>
      <c r="L62" s="481"/>
      <c r="M62" s="481"/>
      <c r="N62" s="481"/>
      <c r="O62" s="481"/>
      <c r="P62" s="481"/>
      <c r="Q62" s="481"/>
      <c r="R62" s="480">
        <v>154.52467499999995</v>
      </c>
    </row>
    <row r="63" spans="1:18" ht="12.75">
      <c r="A63" s="482" t="s">
        <v>41</v>
      </c>
      <c r="B63" s="483">
        <v>7010.690450950001</v>
      </c>
      <c r="C63" s="483">
        <v>11428.900274259999</v>
      </c>
      <c r="D63" s="483">
        <v>13.19326</v>
      </c>
      <c r="E63" s="483">
        <v>435.2929</v>
      </c>
      <c r="F63" s="483">
        <v>1021.9550872300001</v>
      </c>
      <c r="G63" s="483">
        <v>4878.9</v>
      </c>
      <c r="H63" s="483">
        <v>1331.7</v>
      </c>
      <c r="I63" s="483">
        <v>26120.631972440002</v>
      </c>
      <c r="J63" s="483">
        <v>30830.43806</v>
      </c>
      <c r="K63" s="483">
        <v>14868.09233</v>
      </c>
      <c r="L63" s="483">
        <v>2064.8514</v>
      </c>
      <c r="M63" s="483">
        <v>77.056</v>
      </c>
      <c r="N63" s="483">
        <v>5.3664</v>
      </c>
      <c r="O63" s="483">
        <v>356.60759999999993</v>
      </c>
      <c r="P63" s="483">
        <v>687</v>
      </c>
      <c r="Q63" s="483">
        <v>287</v>
      </c>
      <c r="R63" s="484">
        <v>75297.04376244</v>
      </c>
    </row>
    <row r="64" spans="1:18" ht="13.5" thickBot="1">
      <c r="A64" s="485" t="s">
        <v>42</v>
      </c>
      <c r="B64" s="481"/>
      <c r="C64" s="481"/>
      <c r="D64" s="481"/>
      <c r="E64" s="481"/>
      <c r="F64" s="481"/>
      <c r="G64" s="481"/>
      <c r="H64" s="481"/>
      <c r="I64" s="481"/>
      <c r="J64" s="481">
        <v>105.20234</v>
      </c>
      <c r="K64" s="481"/>
      <c r="L64" s="481"/>
      <c r="M64" s="481"/>
      <c r="N64" s="481"/>
      <c r="O64" s="481"/>
      <c r="P64" s="481"/>
      <c r="Q64" s="481"/>
      <c r="R64" s="480">
        <v>105.20234</v>
      </c>
    </row>
    <row r="65" spans="1:18" ht="14.25" thickBot="1" thickTop="1">
      <c r="A65" s="486" t="s">
        <v>43</v>
      </c>
      <c r="B65" s="487">
        <v>7010.690450950001</v>
      </c>
      <c r="C65" s="487">
        <v>11428.900274259999</v>
      </c>
      <c r="D65" s="487">
        <v>13.19326</v>
      </c>
      <c r="E65" s="487">
        <v>435.2929</v>
      </c>
      <c r="F65" s="487">
        <v>1021.9550872300001</v>
      </c>
      <c r="G65" s="487">
        <v>4878.9</v>
      </c>
      <c r="H65" s="487">
        <v>1331.7</v>
      </c>
      <c r="I65" s="487">
        <v>26120.631972440002</v>
      </c>
      <c r="J65" s="487">
        <v>30935.6404</v>
      </c>
      <c r="K65" s="487">
        <v>14868.09233</v>
      </c>
      <c r="L65" s="487">
        <v>2064.8514</v>
      </c>
      <c r="M65" s="487">
        <v>77.056</v>
      </c>
      <c r="N65" s="487">
        <v>5.3664</v>
      </c>
      <c r="O65" s="487">
        <v>356.60759999999993</v>
      </c>
      <c r="P65" s="487">
        <v>687</v>
      </c>
      <c r="Q65" s="487">
        <v>287</v>
      </c>
      <c r="R65" s="488">
        <v>75402.24610244</v>
      </c>
    </row>
    <row r="66" spans="1:18" ht="14.25" thickBot="1" thickTop="1">
      <c r="A66" s="443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89"/>
    </row>
    <row r="67" spans="1:18" ht="13.5" thickTop="1">
      <c r="A67" s="490" t="s">
        <v>44</v>
      </c>
      <c r="B67" s="491">
        <v>-3547.6630509499996</v>
      </c>
      <c r="C67" s="491">
        <v>-9196.27094226</v>
      </c>
      <c r="D67" s="491">
        <v>-0.4321499999999999</v>
      </c>
      <c r="E67" s="491">
        <v>1812.1127999999999</v>
      </c>
      <c r="F67" s="491" t="s">
        <v>237</v>
      </c>
      <c r="G67" s="491" t="s">
        <v>261</v>
      </c>
      <c r="H67" s="491">
        <v>0</v>
      </c>
      <c r="I67" s="491">
        <v>-10932.25334321</v>
      </c>
      <c r="J67" s="491">
        <v>-6562.923590000004</v>
      </c>
      <c r="K67" s="491">
        <v>-9586.44438756</v>
      </c>
      <c r="L67" s="491">
        <v>-2064.8514</v>
      </c>
      <c r="M67" s="491">
        <v>-77.056</v>
      </c>
      <c r="N67" s="491">
        <v>-5.3664</v>
      </c>
      <c r="O67" s="491">
        <v>7851.662399999999</v>
      </c>
      <c r="P67" s="491">
        <v>2023</v>
      </c>
      <c r="Q67" s="491">
        <v>0</v>
      </c>
      <c r="R67" s="492">
        <v>-19354.232720770007</v>
      </c>
    </row>
    <row r="68" spans="1:18" ht="12.75">
      <c r="A68" s="485" t="s">
        <v>241</v>
      </c>
      <c r="B68" s="481">
        <v>-916.70885095</v>
      </c>
      <c r="C68" s="481">
        <v>-9160.09574226</v>
      </c>
      <c r="D68" s="481"/>
      <c r="E68" s="481"/>
      <c r="F68" s="481"/>
      <c r="G68" s="481"/>
      <c r="H68" s="481">
        <v>0</v>
      </c>
      <c r="I68" s="481">
        <v>-10076.804593210001</v>
      </c>
      <c r="J68" s="481">
        <v>-3466.1618800000006</v>
      </c>
      <c r="K68" s="481">
        <v>-9578.7</v>
      </c>
      <c r="L68" s="481">
        <v>-2064.8514</v>
      </c>
      <c r="M68" s="481">
        <v>-77.056</v>
      </c>
      <c r="N68" s="481">
        <v>-5.3664</v>
      </c>
      <c r="O68" s="481">
        <v>10554.3242</v>
      </c>
      <c r="P68" s="481">
        <v>2023</v>
      </c>
      <c r="Q68" s="481"/>
      <c r="R68" s="480">
        <v>-12691.616073210003</v>
      </c>
    </row>
    <row r="69" spans="1:18" ht="12.75">
      <c r="A69" s="485" t="s">
        <v>242</v>
      </c>
      <c r="B69" s="481">
        <v>-2627.9842</v>
      </c>
      <c r="C69" s="481" t="s">
        <v>237</v>
      </c>
      <c r="D69" s="481"/>
      <c r="E69" s="481">
        <v>1811.1127999999999</v>
      </c>
      <c r="F69" s="481"/>
      <c r="G69" s="481"/>
      <c r="H69" s="481"/>
      <c r="I69" s="481">
        <v>-816.8714</v>
      </c>
      <c r="J69" s="481" t="s">
        <v>237</v>
      </c>
      <c r="K69" s="481" t="s">
        <v>237</v>
      </c>
      <c r="L69" s="481"/>
      <c r="M69" s="481"/>
      <c r="N69" s="481"/>
      <c r="O69" s="481" t="s">
        <v>237</v>
      </c>
      <c r="P69" s="481"/>
      <c r="Q69" s="481"/>
      <c r="R69" s="480">
        <v>-816.8714</v>
      </c>
    </row>
    <row r="70" spans="1:18" ht="12.75">
      <c r="A70" s="485" t="s">
        <v>6</v>
      </c>
      <c r="B70" s="481" t="s">
        <v>237</v>
      </c>
      <c r="C70" s="481">
        <v>-0.6</v>
      </c>
      <c r="D70" s="481"/>
      <c r="E70" s="481">
        <v>1</v>
      </c>
      <c r="F70" s="481"/>
      <c r="G70" s="481"/>
      <c r="H70" s="481"/>
      <c r="I70" s="481">
        <v>0.4</v>
      </c>
      <c r="J70" s="481" t="s">
        <v>237</v>
      </c>
      <c r="K70" s="481" t="s">
        <v>237</v>
      </c>
      <c r="L70" s="481"/>
      <c r="M70" s="481"/>
      <c r="N70" s="481"/>
      <c r="O70" s="481" t="s">
        <v>237</v>
      </c>
      <c r="P70" s="481"/>
      <c r="Q70" s="481"/>
      <c r="R70" s="480" t="s">
        <v>237</v>
      </c>
    </row>
    <row r="71" spans="1:18" ht="12.75">
      <c r="A71" s="485" t="s">
        <v>243</v>
      </c>
      <c r="B71" s="481" t="s">
        <v>237</v>
      </c>
      <c r="C71" s="481" t="s">
        <v>237</v>
      </c>
      <c r="D71" s="481"/>
      <c r="E71" s="481"/>
      <c r="F71" s="481"/>
      <c r="G71" s="481"/>
      <c r="H71" s="481"/>
      <c r="I71" s="481" t="s">
        <v>261</v>
      </c>
      <c r="J71" s="481">
        <v>-1713.075065</v>
      </c>
      <c r="K71" s="481" t="s">
        <v>237</v>
      </c>
      <c r="L71" s="481"/>
      <c r="M71" s="481"/>
      <c r="N71" s="481"/>
      <c r="O71" s="481">
        <v>-139.75</v>
      </c>
      <c r="P71" s="481"/>
      <c r="Q71" s="481"/>
      <c r="R71" s="480">
        <v>-1852.825065</v>
      </c>
    </row>
    <row r="72" spans="1:18" ht="13.5" thickBot="1">
      <c r="A72" s="485" t="s">
        <v>50</v>
      </c>
      <c r="B72" s="481">
        <v>-2.97</v>
      </c>
      <c r="C72" s="481">
        <v>-35.5752</v>
      </c>
      <c r="D72" s="481">
        <v>-0.4321499999999999</v>
      </c>
      <c r="E72" s="481">
        <v>0</v>
      </c>
      <c r="F72" s="481"/>
      <c r="G72" s="481"/>
      <c r="H72" s="481"/>
      <c r="I72" s="481">
        <v>-38.97735</v>
      </c>
      <c r="J72" s="481">
        <v>-1383.6866450000032</v>
      </c>
      <c r="K72" s="481">
        <v>-7.74438756</v>
      </c>
      <c r="L72" s="481"/>
      <c r="M72" s="481"/>
      <c r="N72" s="481"/>
      <c r="O72" s="481">
        <v>-2562.9118</v>
      </c>
      <c r="P72" s="481"/>
      <c r="Q72" s="481"/>
      <c r="R72" s="480">
        <v>-3993.3201825600026</v>
      </c>
    </row>
    <row r="73" spans="1:18" ht="14.25" thickBot="1" thickTop="1">
      <c r="A73" s="486" t="s">
        <v>277</v>
      </c>
      <c r="B73" s="487">
        <v>3463.0274000000013</v>
      </c>
      <c r="C73" s="487">
        <v>2232.6293319999986</v>
      </c>
      <c r="D73" s="487">
        <v>12.76111</v>
      </c>
      <c r="E73" s="487">
        <v>2247.4057</v>
      </c>
      <c r="F73" s="487">
        <v>1021.9550872300001</v>
      </c>
      <c r="G73" s="487">
        <v>4878.9</v>
      </c>
      <c r="H73" s="487">
        <v>1331.7</v>
      </c>
      <c r="I73" s="487">
        <v>15188.378629230001</v>
      </c>
      <c r="J73" s="487">
        <v>24372.647689999998</v>
      </c>
      <c r="K73" s="487">
        <v>5281.647942439999</v>
      </c>
      <c r="L73" s="487">
        <v>0</v>
      </c>
      <c r="M73" s="487">
        <v>0</v>
      </c>
      <c r="N73" s="487">
        <v>0</v>
      </c>
      <c r="O73" s="487">
        <v>8208.27</v>
      </c>
      <c r="P73" s="487">
        <v>2710</v>
      </c>
      <c r="Q73" s="487">
        <v>287</v>
      </c>
      <c r="R73" s="488">
        <v>56048.01338166999</v>
      </c>
    </row>
    <row r="74" spans="1:18" ht="14.25" thickBot="1" thickTop="1">
      <c r="A74" s="443"/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89"/>
    </row>
    <row r="75" spans="1:18" ht="14.25" thickBot="1" thickTop="1">
      <c r="A75" s="486" t="s">
        <v>52</v>
      </c>
      <c r="B75" s="487">
        <v>3463.0274000000004</v>
      </c>
      <c r="C75" s="487">
        <v>2232.6293320000004</v>
      </c>
      <c r="D75" s="487">
        <v>12.761109999999999</v>
      </c>
      <c r="E75" s="487">
        <v>2247.4043</v>
      </c>
      <c r="F75" s="487">
        <v>1021.9550872300001</v>
      </c>
      <c r="G75" s="487">
        <v>4878.9</v>
      </c>
      <c r="H75" s="487">
        <v>1331.7</v>
      </c>
      <c r="I75" s="487">
        <v>15188.377229229998</v>
      </c>
      <c r="J75" s="487">
        <v>24372.647689999998</v>
      </c>
      <c r="K75" s="487">
        <v>5281.64794244</v>
      </c>
      <c r="L75" s="487" t="s">
        <v>237</v>
      </c>
      <c r="M75" s="487" t="s">
        <v>237</v>
      </c>
      <c r="N75" s="487"/>
      <c r="O75" s="487">
        <v>8208.27</v>
      </c>
      <c r="P75" s="487">
        <v>2710</v>
      </c>
      <c r="Q75" s="487">
        <v>287</v>
      </c>
      <c r="R75" s="488">
        <v>56047.942861669995</v>
      </c>
    </row>
    <row r="76" spans="1:18" ht="13.5" thickTop="1">
      <c r="A76" s="493" t="s">
        <v>53</v>
      </c>
      <c r="B76" s="494">
        <v>2950.6274000000003</v>
      </c>
      <c r="C76" s="494">
        <v>1458.3162714</v>
      </c>
      <c r="D76" s="494">
        <v>0</v>
      </c>
      <c r="E76" s="494">
        <v>2231.0043</v>
      </c>
      <c r="F76" s="494">
        <v>1021.9550872300001</v>
      </c>
      <c r="G76" s="494" t="s">
        <v>237</v>
      </c>
      <c r="H76" s="494" t="s">
        <v>237</v>
      </c>
      <c r="I76" s="494">
        <v>7661.90305863</v>
      </c>
      <c r="J76" s="494">
        <v>5159.283265</v>
      </c>
      <c r="K76" s="494">
        <v>2460.79966494</v>
      </c>
      <c r="L76" s="494" t="s">
        <v>237</v>
      </c>
      <c r="M76" s="494" t="s">
        <v>237</v>
      </c>
      <c r="N76" s="494"/>
      <c r="O76" s="494">
        <v>3901.304</v>
      </c>
      <c r="P76" s="494">
        <v>2023</v>
      </c>
      <c r="Q76" s="494">
        <v>118</v>
      </c>
      <c r="R76" s="495">
        <v>21324.289988570003</v>
      </c>
    </row>
    <row r="77" spans="1:18" ht="12.75">
      <c r="A77" s="485" t="s">
        <v>246</v>
      </c>
      <c r="B77" s="481" t="s">
        <v>237</v>
      </c>
      <c r="C77" s="481" t="s">
        <v>237</v>
      </c>
      <c r="D77" s="481"/>
      <c r="E77" s="481">
        <v>2038.7703</v>
      </c>
      <c r="F77" s="481"/>
      <c r="G77" s="481"/>
      <c r="H77" s="481"/>
      <c r="I77" s="481">
        <v>2038.7703</v>
      </c>
      <c r="J77" s="481">
        <v>479.70590999999996</v>
      </c>
      <c r="K77" s="481">
        <v>5.3556843307340465</v>
      </c>
      <c r="L77" s="481"/>
      <c r="M77" s="481"/>
      <c r="N77" s="481"/>
      <c r="O77" s="481">
        <v>0</v>
      </c>
      <c r="P77" s="481"/>
      <c r="Q77" s="481"/>
      <c r="R77" s="480">
        <v>2523.831894330734</v>
      </c>
    </row>
    <row r="78" spans="1:18" ht="12.75">
      <c r="A78" s="485" t="s">
        <v>55</v>
      </c>
      <c r="B78" s="481">
        <v>39</v>
      </c>
      <c r="C78" s="481">
        <v>14.1</v>
      </c>
      <c r="D78" s="481"/>
      <c r="E78" s="481">
        <v>0</v>
      </c>
      <c r="F78" s="481"/>
      <c r="G78" s="481"/>
      <c r="H78" s="481"/>
      <c r="I78" s="481">
        <v>53.1</v>
      </c>
      <c r="J78" s="481">
        <v>758.4</v>
      </c>
      <c r="K78" s="481">
        <v>330.94971194506496</v>
      </c>
      <c r="L78" s="481"/>
      <c r="M78" s="481"/>
      <c r="N78" s="481"/>
      <c r="O78" s="481">
        <v>0</v>
      </c>
      <c r="P78" s="481"/>
      <c r="Q78" s="481"/>
      <c r="R78" s="480">
        <v>1142.449711945065</v>
      </c>
    </row>
    <row r="79" spans="1:18" ht="12.75">
      <c r="A79" s="485" t="s">
        <v>56</v>
      </c>
      <c r="B79" s="481" t="s">
        <v>237</v>
      </c>
      <c r="C79" s="481" t="s">
        <v>237</v>
      </c>
      <c r="D79" s="481"/>
      <c r="E79" s="481" t="s">
        <v>237</v>
      </c>
      <c r="F79" s="481"/>
      <c r="G79" s="481"/>
      <c r="H79" s="481"/>
      <c r="I79" s="481" t="s">
        <v>237</v>
      </c>
      <c r="J79" s="481">
        <v>1537.7907249999998</v>
      </c>
      <c r="K79" s="481" t="s">
        <v>237</v>
      </c>
      <c r="L79" s="481"/>
      <c r="M79" s="481"/>
      <c r="N79" s="481"/>
      <c r="O79" s="481" t="s">
        <v>237</v>
      </c>
      <c r="P79" s="481"/>
      <c r="Q79" s="481"/>
      <c r="R79" s="480">
        <v>1537.7907249999998</v>
      </c>
    </row>
    <row r="80" spans="1:18" ht="12.75">
      <c r="A80" s="485" t="s">
        <v>57</v>
      </c>
      <c r="B80" s="481" t="s">
        <v>237</v>
      </c>
      <c r="C80" s="481">
        <v>8.1042</v>
      </c>
      <c r="D80" s="481"/>
      <c r="E80" s="481" t="s">
        <v>237</v>
      </c>
      <c r="F80" s="481"/>
      <c r="G80" s="481" t="s">
        <v>237</v>
      </c>
      <c r="H80" s="481"/>
      <c r="I80" s="481">
        <v>8.1042</v>
      </c>
      <c r="J80" s="481">
        <v>457.56292652</v>
      </c>
      <c r="K80" s="481">
        <v>119.18129507545494</v>
      </c>
      <c r="L80" s="481"/>
      <c r="M80" s="481"/>
      <c r="N80" s="481"/>
      <c r="O80" s="481">
        <v>41.843278242000004</v>
      </c>
      <c r="P80" s="481"/>
      <c r="Q80" s="481"/>
      <c r="R80" s="480">
        <v>626.691699837455</v>
      </c>
    </row>
    <row r="81" spans="1:18" ht="12.75">
      <c r="A81" s="485" t="s">
        <v>58</v>
      </c>
      <c r="B81" s="481">
        <v>613.55</v>
      </c>
      <c r="C81" s="481">
        <v>480.0075</v>
      </c>
      <c r="D81" s="481"/>
      <c r="E81" s="481">
        <v>0</v>
      </c>
      <c r="F81" s="481">
        <v>914.8901300000001</v>
      </c>
      <c r="G81" s="481"/>
      <c r="H81" s="481"/>
      <c r="I81" s="481">
        <v>2008.4476300000001</v>
      </c>
      <c r="J81" s="481">
        <v>61.06522</v>
      </c>
      <c r="K81" s="481">
        <v>54.04269718386343</v>
      </c>
      <c r="L81" s="481"/>
      <c r="M81" s="481"/>
      <c r="N81" s="481"/>
      <c r="O81" s="481">
        <v>277.135255592</v>
      </c>
      <c r="P81" s="481"/>
      <c r="Q81" s="481"/>
      <c r="R81" s="480">
        <v>2400.6908027758636</v>
      </c>
    </row>
    <row r="82" spans="1:18" ht="12.75">
      <c r="A82" s="485" t="s">
        <v>59</v>
      </c>
      <c r="B82" s="481">
        <v>58.5221</v>
      </c>
      <c r="C82" s="481">
        <v>337.81269</v>
      </c>
      <c r="D82" s="481"/>
      <c r="E82" s="481">
        <v>49</v>
      </c>
      <c r="F82" s="481"/>
      <c r="G82" s="481"/>
      <c r="H82" s="481"/>
      <c r="I82" s="481">
        <v>445.33479</v>
      </c>
      <c r="J82" s="481">
        <v>531.73344</v>
      </c>
      <c r="K82" s="481">
        <v>101.45184622125504</v>
      </c>
      <c r="L82" s="481"/>
      <c r="M82" s="481"/>
      <c r="N82" s="481"/>
      <c r="O82" s="481">
        <v>0</v>
      </c>
      <c r="P82" s="481"/>
      <c r="Q82" s="481"/>
      <c r="R82" s="480">
        <v>1078.520076221255</v>
      </c>
    </row>
    <row r="83" spans="1:18" ht="12.75">
      <c r="A83" s="485" t="s">
        <v>60</v>
      </c>
      <c r="B83" s="481">
        <v>50</v>
      </c>
      <c r="C83" s="481">
        <v>14.4</v>
      </c>
      <c r="D83" s="481"/>
      <c r="E83" s="481">
        <v>73.5</v>
      </c>
      <c r="F83" s="481">
        <v>0</v>
      </c>
      <c r="G83" s="481"/>
      <c r="H83" s="481"/>
      <c r="I83" s="481">
        <v>137.9</v>
      </c>
      <c r="J83" s="481">
        <v>265.44</v>
      </c>
      <c r="K83" s="481">
        <v>262.98682467063196</v>
      </c>
      <c r="L83" s="481"/>
      <c r="M83" s="481"/>
      <c r="N83" s="481"/>
      <c r="O83" s="481">
        <v>0</v>
      </c>
      <c r="P83" s="481"/>
      <c r="Q83" s="481"/>
      <c r="R83" s="480">
        <v>666.326824670632</v>
      </c>
    </row>
    <row r="84" spans="1:18" ht="12.75">
      <c r="A84" s="485" t="s">
        <v>61</v>
      </c>
      <c r="B84" s="481">
        <v>2189.5553</v>
      </c>
      <c r="C84" s="481">
        <v>603.8918813999999</v>
      </c>
      <c r="D84" s="481">
        <v>0</v>
      </c>
      <c r="E84" s="481">
        <v>69.73399999999992</v>
      </c>
      <c r="F84" s="481">
        <v>107.06495723000006</v>
      </c>
      <c r="G84" s="481"/>
      <c r="H84" s="481"/>
      <c r="I84" s="481">
        <v>2970.2461386299997</v>
      </c>
      <c r="J84" s="481">
        <v>1067.58504348</v>
      </c>
      <c r="K84" s="481">
        <v>1586.8316055129958</v>
      </c>
      <c r="L84" s="481"/>
      <c r="M84" s="481"/>
      <c r="N84" s="481"/>
      <c r="O84" s="481">
        <v>3582.325466166</v>
      </c>
      <c r="P84" s="481">
        <v>2023</v>
      </c>
      <c r="Q84" s="481">
        <v>118</v>
      </c>
      <c r="R84" s="480">
        <v>11347.988253788995</v>
      </c>
    </row>
    <row r="85" spans="1:18" ht="12.75">
      <c r="A85" s="482" t="s">
        <v>62</v>
      </c>
      <c r="B85" s="496">
        <v>0</v>
      </c>
      <c r="C85" s="496">
        <v>0</v>
      </c>
      <c r="D85" s="496" t="s">
        <v>237</v>
      </c>
      <c r="E85" s="496" t="s">
        <v>237</v>
      </c>
      <c r="F85" s="496" t="s">
        <v>237</v>
      </c>
      <c r="G85" s="496" t="s">
        <v>237</v>
      </c>
      <c r="H85" s="496" t="s">
        <v>237</v>
      </c>
      <c r="I85" s="496">
        <v>0</v>
      </c>
      <c r="J85" s="496">
        <v>11925.234564999999</v>
      </c>
      <c r="K85" s="496">
        <v>3.913</v>
      </c>
      <c r="L85" s="496" t="s">
        <v>237</v>
      </c>
      <c r="M85" s="496" t="s">
        <v>237</v>
      </c>
      <c r="N85" s="496"/>
      <c r="O85" s="496">
        <v>70.52</v>
      </c>
      <c r="P85" s="496" t="s">
        <v>237</v>
      </c>
      <c r="Q85" s="496">
        <v>0</v>
      </c>
      <c r="R85" s="484">
        <v>11999.667565</v>
      </c>
    </row>
    <row r="86" spans="1:18" ht="12.75">
      <c r="A86" s="485" t="s">
        <v>247</v>
      </c>
      <c r="B86" s="481">
        <v>0</v>
      </c>
      <c r="C86" s="481">
        <v>0</v>
      </c>
      <c r="D86" s="481"/>
      <c r="E86" s="481"/>
      <c r="F86" s="481"/>
      <c r="G86" s="481"/>
      <c r="H86" s="481"/>
      <c r="I86" s="481">
        <v>0</v>
      </c>
      <c r="J86" s="481">
        <v>170.775</v>
      </c>
      <c r="K86" s="481">
        <v>0</v>
      </c>
      <c r="L86" s="481"/>
      <c r="M86" s="481"/>
      <c r="N86" s="481"/>
      <c r="O86" s="481">
        <v>70.52</v>
      </c>
      <c r="P86" s="481"/>
      <c r="Q86" s="481"/>
      <c r="R86" s="480">
        <v>241.295</v>
      </c>
    </row>
    <row r="87" spans="1:18" ht="12.75">
      <c r="A87" s="485" t="s">
        <v>248</v>
      </c>
      <c r="B87" s="481" t="s">
        <v>237</v>
      </c>
      <c r="C87" s="481" t="s">
        <v>237</v>
      </c>
      <c r="D87" s="481"/>
      <c r="E87" s="481"/>
      <c r="F87" s="481"/>
      <c r="G87" s="481"/>
      <c r="H87" s="481"/>
      <c r="I87" s="481" t="s">
        <v>237</v>
      </c>
      <c r="J87" s="481">
        <v>251.625</v>
      </c>
      <c r="K87" s="481" t="s">
        <v>237</v>
      </c>
      <c r="L87" s="481"/>
      <c r="M87" s="481"/>
      <c r="N87" s="481"/>
      <c r="O87" s="481" t="s">
        <v>237</v>
      </c>
      <c r="P87" s="481"/>
      <c r="Q87" s="481"/>
      <c r="R87" s="480">
        <v>251.625</v>
      </c>
    </row>
    <row r="88" spans="1:18" ht="12.75">
      <c r="A88" s="485" t="s">
        <v>249</v>
      </c>
      <c r="B88" s="481" t="s">
        <v>237</v>
      </c>
      <c r="C88" s="481" t="s">
        <v>237</v>
      </c>
      <c r="D88" s="481"/>
      <c r="E88" s="481"/>
      <c r="F88" s="481"/>
      <c r="G88" s="481"/>
      <c r="H88" s="481"/>
      <c r="I88" s="481" t="s">
        <v>237</v>
      </c>
      <c r="J88" s="481">
        <v>1123.62399</v>
      </c>
      <c r="K88" s="481" t="s">
        <v>237</v>
      </c>
      <c r="L88" s="481"/>
      <c r="M88" s="481"/>
      <c r="N88" s="481"/>
      <c r="O88" s="481" t="s">
        <v>237</v>
      </c>
      <c r="P88" s="481"/>
      <c r="Q88" s="481"/>
      <c r="R88" s="480">
        <v>1123.62399</v>
      </c>
    </row>
    <row r="89" spans="1:18" ht="12.75">
      <c r="A89" s="485" t="s">
        <v>250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10379.210575</v>
      </c>
      <c r="K89" s="481">
        <v>3.913</v>
      </c>
      <c r="L89" s="481"/>
      <c r="M89" s="481"/>
      <c r="N89" s="481"/>
      <c r="O89" s="481" t="s">
        <v>237</v>
      </c>
      <c r="P89" s="481"/>
      <c r="Q89" s="481"/>
      <c r="R89" s="480">
        <v>10383.123575</v>
      </c>
    </row>
    <row r="90" spans="1:18" ht="12.75">
      <c r="A90" s="497" t="s">
        <v>262</v>
      </c>
      <c r="B90" s="458">
        <v>512.4</v>
      </c>
      <c r="C90" s="458">
        <v>774.3130606000002</v>
      </c>
      <c r="D90" s="458">
        <v>12.761109999999999</v>
      </c>
      <c r="E90" s="458">
        <v>16.4</v>
      </c>
      <c r="F90" s="458">
        <v>0</v>
      </c>
      <c r="G90" s="458">
        <v>4878.9</v>
      </c>
      <c r="H90" s="458">
        <v>1331.7</v>
      </c>
      <c r="I90" s="458">
        <v>7526.4741705999995</v>
      </c>
      <c r="J90" s="458">
        <v>5650.35642</v>
      </c>
      <c r="K90" s="458">
        <v>2816.9352775</v>
      </c>
      <c r="L90" s="458"/>
      <c r="M90" s="458"/>
      <c r="N90" s="458"/>
      <c r="O90" s="458">
        <v>4236.446</v>
      </c>
      <c r="P90" s="458">
        <v>687</v>
      </c>
      <c r="Q90" s="458">
        <v>169</v>
      </c>
      <c r="R90" s="498">
        <v>21086.2118681</v>
      </c>
    </row>
    <row r="91" spans="1:18" ht="12.75">
      <c r="A91" s="499" t="s">
        <v>64</v>
      </c>
      <c r="B91" s="500">
        <v>512.4</v>
      </c>
      <c r="C91" s="483">
        <v>774.3130606000002</v>
      </c>
      <c r="D91" s="483">
        <v>12.761109999999999</v>
      </c>
      <c r="E91" s="500">
        <v>16.4</v>
      </c>
      <c r="F91" s="483">
        <v>0</v>
      </c>
      <c r="G91" s="483">
        <v>4878.9</v>
      </c>
      <c r="H91" s="483">
        <v>1331.7</v>
      </c>
      <c r="I91" s="500">
        <v>7526.4741705999995</v>
      </c>
      <c r="J91" s="500">
        <v>2962.0815749999997</v>
      </c>
      <c r="K91" s="500">
        <v>2816.9352775</v>
      </c>
      <c r="L91" s="483"/>
      <c r="M91" s="483"/>
      <c r="N91" s="483"/>
      <c r="O91" s="483">
        <v>3960.9811199999995</v>
      </c>
      <c r="P91" s="483">
        <v>687</v>
      </c>
      <c r="Q91" s="500">
        <v>169</v>
      </c>
      <c r="R91" s="501">
        <v>18122.4721431</v>
      </c>
    </row>
    <row r="92" spans="1:18" ht="12.75">
      <c r="A92" s="499" t="s">
        <v>65</v>
      </c>
      <c r="B92" s="483"/>
      <c r="C92" s="483" t="s">
        <v>237</v>
      </c>
      <c r="D92" s="483"/>
      <c r="E92" s="483"/>
      <c r="F92" s="483"/>
      <c r="G92" s="483"/>
      <c r="H92" s="483"/>
      <c r="I92" s="483"/>
      <c r="J92" s="500">
        <v>2688.274845</v>
      </c>
      <c r="K92" s="500" t="s">
        <v>237</v>
      </c>
      <c r="L92" s="483"/>
      <c r="M92" s="483"/>
      <c r="N92" s="502"/>
      <c r="O92" s="502">
        <v>275.46488000000005</v>
      </c>
      <c r="P92" s="483"/>
      <c r="Q92" s="483"/>
      <c r="R92" s="501">
        <v>2963.739725</v>
      </c>
    </row>
    <row r="93" spans="1:18" ht="13.5" thickBot="1">
      <c r="A93" s="482" t="s">
        <v>66</v>
      </c>
      <c r="B93" s="496"/>
      <c r="C93" s="503"/>
      <c r="D93" s="496"/>
      <c r="E93" s="496"/>
      <c r="F93" s="496"/>
      <c r="G93" s="496"/>
      <c r="H93" s="496"/>
      <c r="I93" s="496"/>
      <c r="J93" s="504">
        <v>1637.77344</v>
      </c>
      <c r="K93" s="504" t="s">
        <v>237</v>
      </c>
      <c r="L93" s="496"/>
      <c r="M93" s="496"/>
      <c r="N93" s="478"/>
      <c r="O93" s="478" t="s">
        <v>237</v>
      </c>
      <c r="P93" s="496"/>
      <c r="Q93" s="496"/>
      <c r="R93" s="484">
        <v>1637.77344</v>
      </c>
    </row>
    <row r="94" spans="1:18" ht="13.5" thickTop="1">
      <c r="A94" s="505" t="s">
        <v>251</v>
      </c>
      <c r="B94" s="506">
        <v>4046</v>
      </c>
      <c r="C94" s="506">
        <v>34371.5</v>
      </c>
      <c r="D94" s="506">
        <v>0</v>
      </c>
      <c r="E94" s="507" t="s">
        <v>237</v>
      </c>
      <c r="F94" s="507" t="s">
        <v>237</v>
      </c>
      <c r="G94" s="507" t="s">
        <v>237</v>
      </c>
      <c r="H94" s="506">
        <v>229.9</v>
      </c>
      <c r="I94" s="506">
        <v>38647.4</v>
      </c>
      <c r="J94" s="506">
        <v>10366.2</v>
      </c>
      <c r="K94" s="506">
        <v>49549.2</v>
      </c>
      <c r="L94" s="506">
        <v>24009.9</v>
      </c>
      <c r="M94" s="506">
        <v>89.6</v>
      </c>
      <c r="N94" s="506">
        <v>62.4</v>
      </c>
      <c r="O94" s="506">
        <v>122724.7</v>
      </c>
      <c r="P94" s="507" t="s">
        <v>237</v>
      </c>
      <c r="Q94" s="507" t="s">
        <v>237</v>
      </c>
      <c r="R94" s="508" t="s">
        <v>237</v>
      </c>
    </row>
    <row r="95" spans="1:18" ht="13.5" thickBot="1">
      <c r="A95" s="477" t="s">
        <v>252</v>
      </c>
      <c r="B95" s="428">
        <v>480</v>
      </c>
      <c r="C95" s="428">
        <v>6510.7</v>
      </c>
      <c r="D95" s="428">
        <v>0</v>
      </c>
      <c r="E95" s="431" t="s">
        <v>237</v>
      </c>
      <c r="F95" s="431" t="s">
        <v>237</v>
      </c>
      <c r="G95" s="431" t="s">
        <v>237</v>
      </c>
      <c r="H95" s="428">
        <v>23.6</v>
      </c>
      <c r="I95" s="428">
        <v>7014.3</v>
      </c>
      <c r="J95" s="428">
        <v>2455.3</v>
      </c>
      <c r="K95" s="428">
        <v>7153.5</v>
      </c>
      <c r="L95" s="428">
        <v>11672.9</v>
      </c>
      <c r="M95" s="428">
        <v>17.5</v>
      </c>
      <c r="N95" s="428">
        <v>18.9</v>
      </c>
      <c r="O95" s="428">
        <v>28332.4</v>
      </c>
      <c r="P95" s="431" t="s">
        <v>237</v>
      </c>
      <c r="Q95" s="431" t="s">
        <v>237</v>
      </c>
      <c r="R95" s="509" t="s">
        <v>237</v>
      </c>
    </row>
    <row r="96" spans="1:18" ht="13.5" thickTop="1">
      <c r="A96" s="510" t="s">
        <v>74</v>
      </c>
      <c r="B96" s="511">
        <v>506667</v>
      </c>
      <c r="C96" s="517" t="s">
        <v>263</v>
      </c>
      <c r="D96" s="514"/>
      <c r="E96" s="514"/>
      <c r="F96" s="515" t="s">
        <v>76</v>
      </c>
      <c r="G96" s="514"/>
      <c r="H96" s="516"/>
      <c r="I96" s="517" t="s">
        <v>264</v>
      </c>
      <c r="J96" s="518"/>
      <c r="K96" s="512" t="s">
        <v>265</v>
      </c>
      <c r="L96" s="519">
        <v>1416.4806140466078</v>
      </c>
      <c r="M96" s="514"/>
      <c r="N96" s="514"/>
      <c r="O96" s="515" t="s">
        <v>266</v>
      </c>
      <c r="P96" s="520"/>
      <c r="Q96" s="514"/>
      <c r="R96" s="521">
        <v>-9.4</v>
      </c>
    </row>
    <row r="97" spans="1:18" ht="13.5" thickBot="1">
      <c r="A97" s="522" t="s">
        <v>79</v>
      </c>
      <c r="B97" s="523">
        <v>517379</v>
      </c>
      <c r="C97" s="530" t="s">
        <v>281</v>
      </c>
      <c r="D97" s="528"/>
      <c r="E97" s="526">
        <v>68.529</v>
      </c>
      <c r="F97" s="527" t="s">
        <v>268</v>
      </c>
      <c r="G97" s="528"/>
      <c r="H97" s="529">
        <v>1100.2968976993682</v>
      </c>
      <c r="I97" s="530" t="s">
        <v>269</v>
      </c>
      <c r="J97" s="531"/>
      <c r="K97" s="532" t="s">
        <v>270</v>
      </c>
      <c r="L97" s="529">
        <v>1851.3519823724262</v>
      </c>
      <c r="M97" s="528"/>
      <c r="N97" s="528"/>
      <c r="O97" s="527" t="s">
        <v>271</v>
      </c>
      <c r="P97" s="533"/>
      <c r="Q97" s="528"/>
      <c r="R97" s="534">
        <v>-7.4</v>
      </c>
    </row>
  </sheetData>
  <sheetProtection/>
  <mergeCells count="4">
    <mergeCell ref="A1:Q1"/>
    <mergeCell ref="A2:Q2"/>
    <mergeCell ref="A51:R51"/>
    <mergeCell ref="A52:R5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98"/>
  <sheetViews>
    <sheetView zoomScale="25" zoomScaleNormal="25" zoomScalePageLayoutView="0" workbookViewId="0" topLeftCell="A1">
      <selection activeCell="A52" sqref="A52:R98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9.8515625" style="0" bestFit="1" customWidth="1"/>
    <col min="4" max="6" width="9.28125" style="0" bestFit="1" customWidth="1"/>
    <col min="7" max="7" width="9.140625" style="0" customWidth="1"/>
    <col min="8" max="9" width="9.28125" style="0" bestFit="1" customWidth="1"/>
    <col min="10" max="12" width="9.8515625" style="0" bestFit="1" customWidth="1"/>
    <col min="13" max="13" width="9.28125" style="0" bestFit="1" customWidth="1"/>
  </cols>
  <sheetData>
    <row r="1" spans="1:17" ht="12.75">
      <c r="A1" s="568" t="s">
        <v>282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308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3.5" thickBot="1">
      <c r="A4" s="263" t="s">
        <v>312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310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>
        <v>10000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2319.032</v>
      </c>
      <c r="C8" s="429">
        <v>51659.60846</v>
      </c>
      <c r="D8" s="429">
        <v>5.296</v>
      </c>
      <c r="E8" s="429"/>
      <c r="F8" s="429"/>
      <c r="G8" s="429"/>
      <c r="H8" s="429">
        <v>15614</v>
      </c>
      <c r="I8" s="429">
        <v>5609</v>
      </c>
      <c r="J8" s="563">
        <v>2441.534</v>
      </c>
      <c r="K8" s="429">
        <v>378.402738</v>
      </c>
      <c r="L8" s="429">
        <v>33683.8</v>
      </c>
      <c r="M8" s="429">
        <v>104.6</v>
      </c>
      <c r="N8" s="429">
        <v>48</v>
      </c>
      <c r="O8" s="429"/>
      <c r="P8" s="429">
        <v>730</v>
      </c>
      <c r="Q8" s="430">
        <v>318</v>
      </c>
    </row>
    <row r="9" spans="1:17" ht="12.75">
      <c r="A9" s="420" t="s">
        <v>235</v>
      </c>
      <c r="B9" s="431">
        <v>11692.5</v>
      </c>
      <c r="C9" s="432">
        <v>0</v>
      </c>
      <c r="D9" s="432"/>
      <c r="E9" s="432">
        <v>694</v>
      </c>
      <c r="F9" s="432">
        <v>1746.196</v>
      </c>
      <c r="G9" s="432"/>
      <c r="H9" s="432"/>
      <c r="I9" s="432"/>
      <c r="J9" s="432">
        <v>31683.95652</v>
      </c>
      <c r="K9" s="432">
        <v>17326</v>
      </c>
      <c r="L9" s="432"/>
      <c r="M9" s="432"/>
      <c r="N9" s="432"/>
      <c r="O9" s="432">
        <v>3588.2</v>
      </c>
      <c r="P9" s="432"/>
      <c r="Q9" s="433"/>
    </row>
    <row r="10" spans="1:17" ht="12.75">
      <c r="A10" s="420" t="s">
        <v>236</v>
      </c>
      <c r="B10" s="431" t="s">
        <v>237</v>
      </c>
      <c r="C10" s="432" t="s">
        <v>237</v>
      </c>
      <c r="D10" s="432"/>
      <c r="E10" s="432"/>
      <c r="F10" s="432"/>
      <c r="G10" s="432"/>
      <c r="H10" s="432"/>
      <c r="I10" s="432"/>
      <c r="J10" s="432">
        <v>3029.979</v>
      </c>
      <c r="K10" s="432"/>
      <c r="L10" s="432"/>
      <c r="M10" s="432"/>
      <c r="N10" s="432"/>
      <c r="O10" s="432">
        <v>435.1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1175.438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-182</v>
      </c>
      <c r="C12" s="432">
        <v>379.509</v>
      </c>
      <c r="D12" s="432">
        <v>0</v>
      </c>
      <c r="E12" s="432">
        <v>-128.162</v>
      </c>
      <c r="F12" s="432">
        <v>-1.698</v>
      </c>
      <c r="G12" s="432">
        <v>0</v>
      </c>
      <c r="H12" s="432"/>
      <c r="I12" s="432"/>
      <c r="J12" s="432">
        <v>-24.675</v>
      </c>
      <c r="K12" s="432">
        <v>-10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-158.357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13829.532</v>
      </c>
      <c r="C14" s="436">
        <v>52039.11746</v>
      </c>
      <c r="D14" s="436">
        <v>5.296</v>
      </c>
      <c r="E14" s="436">
        <v>565.838</v>
      </c>
      <c r="F14" s="436">
        <v>1744.4979999999998</v>
      </c>
      <c r="G14" s="436">
        <v>0</v>
      </c>
      <c r="H14" s="436">
        <v>15614</v>
      </c>
      <c r="I14" s="436">
        <v>5609</v>
      </c>
      <c r="J14" s="436">
        <v>29737.04152</v>
      </c>
      <c r="K14" s="436">
        <v>17694.402738</v>
      </c>
      <c r="L14" s="436">
        <v>33683.8</v>
      </c>
      <c r="M14" s="436">
        <v>104.6</v>
      </c>
      <c r="N14" s="436">
        <v>48</v>
      </c>
      <c r="O14" s="436">
        <v>3153.1</v>
      </c>
      <c r="P14" s="436">
        <v>730</v>
      </c>
      <c r="Q14" s="437">
        <v>318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39.424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13829.532</v>
      </c>
      <c r="C16" s="441">
        <v>52039.11746</v>
      </c>
      <c r="D16" s="441">
        <v>5.296</v>
      </c>
      <c r="E16" s="441">
        <v>565.838</v>
      </c>
      <c r="F16" s="441">
        <v>1744.4979999999998</v>
      </c>
      <c r="G16" s="441">
        <v>0</v>
      </c>
      <c r="H16" s="441">
        <v>15614</v>
      </c>
      <c r="I16" s="441">
        <v>5609</v>
      </c>
      <c r="J16" s="441">
        <v>29776.465519999998</v>
      </c>
      <c r="K16" s="441">
        <v>17694.402738</v>
      </c>
      <c r="L16" s="441">
        <v>33683.8</v>
      </c>
      <c r="M16" s="441">
        <v>104.6</v>
      </c>
      <c r="N16" s="441">
        <v>48</v>
      </c>
      <c r="O16" s="441">
        <v>3153.1</v>
      </c>
      <c r="P16" s="441">
        <v>730</v>
      </c>
      <c r="Q16" s="442">
        <v>318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-5619</v>
      </c>
      <c r="C18" s="447">
        <v>-42702.571</v>
      </c>
      <c r="D18" s="447">
        <v>-0.054</v>
      </c>
      <c r="E18" s="447">
        <v>2598.141</v>
      </c>
      <c r="F18" s="447" t="s">
        <v>237</v>
      </c>
      <c r="G18" s="447">
        <v>2</v>
      </c>
      <c r="H18" s="447" t="s">
        <v>237</v>
      </c>
      <c r="I18" s="447">
        <v>0</v>
      </c>
      <c r="J18" s="447">
        <v>-6440.53152</v>
      </c>
      <c r="K18" s="447">
        <v>-11836.661249</v>
      </c>
      <c r="L18" s="447">
        <v>-33683.8</v>
      </c>
      <c r="M18" s="447">
        <v>-104.6</v>
      </c>
      <c r="N18" s="447">
        <v>-48</v>
      </c>
      <c r="O18" s="447">
        <v>98144.8</v>
      </c>
      <c r="P18" s="447">
        <v>2065</v>
      </c>
      <c r="Q18" s="448" t="s">
        <v>237</v>
      </c>
    </row>
    <row r="19" spans="1:17" ht="12.75">
      <c r="A19" s="438" t="s">
        <v>241</v>
      </c>
      <c r="B19" s="431">
        <v>-2051</v>
      </c>
      <c r="C19" s="432">
        <v>-42576.239</v>
      </c>
      <c r="D19" s="432"/>
      <c r="E19" s="432"/>
      <c r="F19" s="432"/>
      <c r="G19" s="432"/>
      <c r="H19" s="432"/>
      <c r="I19" s="432"/>
      <c r="J19" s="432">
        <v>-3507.718</v>
      </c>
      <c r="K19" s="432">
        <v>-11556.75</v>
      </c>
      <c r="L19" s="432">
        <v>-33683.8</v>
      </c>
      <c r="M19" s="432">
        <v>-104.6</v>
      </c>
      <c r="N19" s="432">
        <v>-48</v>
      </c>
      <c r="O19" s="432">
        <v>129399.5</v>
      </c>
      <c r="P19" s="432">
        <v>2065</v>
      </c>
      <c r="Q19" s="433"/>
    </row>
    <row r="20" spans="1:17" ht="12.75">
      <c r="A20" s="438" t="s">
        <v>242</v>
      </c>
      <c r="B20" s="431">
        <v>-3506</v>
      </c>
      <c r="C20" s="432" t="s">
        <v>237</v>
      </c>
      <c r="D20" s="432"/>
      <c r="E20" s="432">
        <v>2598.141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-2</v>
      </c>
      <c r="D21" s="432"/>
      <c r="E21" s="432"/>
      <c r="F21" s="432"/>
      <c r="G21" s="432">
        <v>2</v>
      </c>
      <c r="H21" s="432"/>
      <c r="I21" s="432"/>
      <c r="J21" s="432">
        <v>-0.072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-1671.398</v>
      </c>
      <c r="K22" s="432"/>
      <c r="L22" s="432"/>
      <c r="M22" s="432"/>
      <c r="N22" s="432"/>
      <c r="O22" s="432">
        <v>-1650</v>
      </c>
      <c r="P22" s="432"/>
      <c r="Q22" s="433"/>
    </row>
    <row r="23" spans="1:17" ht="13.5" thickBot="1">
      <c r="A23" s="438" t="s">
        <v>50</v>
      </c>
      <c r="B23" s="431">
        <v>-62</v>
      </c>
      <c r="C23" s="432">
        <v>-124.332</v>
      </c>
      <c r="D23" s="432">
        <v>-0.054</v>
      </c>
      <c r="E23" s="432">
        <v>0</v>
      </c>
      <c r="F23" s="432"/>
      <c r="G23" s="432"/>
      <c r="H23" s="432"/>
      <c r="I23" s="432"/>
      <c r="J23" s="432">
        <v>-1261.3435199999994</v>
      </c>
      <c r="K23" s="432">
        <v>-279.911249</v>
      </c>
      <c r="L23" s="432"/>
      <c r="M23" s="432"/>
      <c r="N23" s="432"/>
      <c r="O23" s="432">
        <v>-29604.7</v>
      </c>
      <c r="P23" s="432"/>
      <c r="Q23" s="433"/>
    </row>
    <row r="24" spans="1:17" ht="14.25" thickBot="1" thickTop="1">
      <c r="A24" s="439" t="s">
        <v>278</v>
      </c>
      <c r="B24" s="440">
        <v>8210.532</v>
      </c>
      <c r="C24" s="441">
        <v>9336.546459999998</v>
      </c>
      <c r="D24" s="441">
        <v>5.242</v>
      </c>
      <c r="E24" s="441">
        <v>3163.9790000000003</v>
      </c>
      <c r="F24" s="441">
        <v>1744.4979999999998</v>
      </c>
      <c r="G24" s="441">
        <v>2</v>
      </c>
      <c r="H24" s="441">
        <v>15614</v>
      </c>
      <c r="I24" s="441">
        <v>5609</v>
      </c>
      <c r="J24" s="441">
        <v>23335.933999999997</v>
      </c>
      <c r="K24" s="441">
        <v>5857.741489</v>
      </c>
      <c r="L24" s="441" t="s">
        <v>237</v>
      </c>
      <c r="M24" s="441" t="s">
        <v>237</v>
      </c>
      <c r="N24" s="441"/>
      <c r="O24" s="441">
        <v>101297.9</v>
      </c>
      <c r="P24" s="441">
        <v>2795</v>
      </c>
      <c r="Q24" s="449">
        <v>318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8210.532</v>
      </c>
      <c r="C26" s="440">
        <v>9336.54646</v>
      </c>
      <c r="D26" s="441">
        <v>5.242</v>
      </c>
      <c r="E26" s="441">
        <v>3163.7889999999998</v>
      </c>
      <c r="F26" s="441">
        <v>1744.4979999999998</v>
      </c>
      <c r="G26" s="441">
        <v>2</v>
      </c>
      <c r="H26" s="441">
        <v>15614</v>
      </c>
      <c r="I26" s="441">
        <v>5609</v>
      </c>
      <c r="J26" s="441">
        <v>23335.933999999997</v>
      </c>
      <c r="K26" s="441">
        <v>5857.741489</v>
      </c>
      <c r="L26" s="441" t="s">
        <v>237</v>
      </c>
      <c r="M26" s="441" t="s">
        <v>237</v>
      </c>
      <c r="N26" s="441"/>
      <c r="O26" s="441">
        <v>101297.9</v>
      </c>
      <c r="P26" s="441">
        <v>2795</v>
      </c>
      <c r="Q26" s="442">
        <v>318</v>
      </c>
    </row>
    <row r="27" spans="1:17" ht="13.5" thickTop="1">
      <c r="A27" s="451" t="s">
        <v>53</v>
      </c>
      <c r="B27" s="452">
        <v>7351.532</v>
      </c>
      <c r="C27" s="452">
        <v>5754.458957</v>
      </c>
      <c r="D27" s="452">
        <v>5.242</v>
      </c>
      <c r="E27" s="452">
        <v>3120.977</v>
      </c>
      <c r="F27" s="452">
        <v>1744.4979999999998</v>
      </c>
      <c r="G27" s="452">
        <v>0</v>
      </c>
      <c r="H27" s="452" t="s">
        <v>237</v>
      </c>
      <c r="I27" s="452" t="s">
        <v>237</v>
      </c>
      <c r="J27" s="452">
        <v>5440.786</v>
      </c>
      <c r="K27" s="452">
        <v>2943.720483</v>
      </c>
      <c r="L27" s="452" t="s">
        <v>237</v>
      </c>
      <c r="M27" s="452" t="s">
        <v>237</v>
      </c>
      <c r="N27" s="452"/>
      <c r="O27" s="452">
        <v>48642</v>
      </c>
      <c r="P27" s="452">
        <v>2065</v>
      </c>
      <c r="Q27" s="453">
        <v>119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2770.426</v>
      </c>
      <c r="F28" s="432"/>
      <c r="G28" s="432"/>
      <c r="H28" s="432"/>
      <c r="I28" s="432"/>
      <c r="J28" s="432">
        <v>466.947</v>
      </c>
      <c r="K28" s="432">
        <v>6.409208</v>
      </c>
      <c r="L28" s="432"/>
      <c r="M28" s="432"/>
      <c r="N28" s="432"/>
      <c r="O28" s="432">
        <v>8074</v>
      </c>
      <c r="P28" s="432"/>
      <c r="Q28" s="433"/>
    </row>
    <row r="29" spans="1:17" ht="12.75">
      <c r="A29" s="438" t="s">
        <v>55</v>
      </c>
      <c r="B29" s="431">
        <v>75</v>
      </c>
      <c r="C29" s="432">
        <v>47</v>
      </c>
      <c r="D29" s="432"/>
      <c r="E29" s="432">
        <v>0</v>
      </c>
      <c r="F29" s="432"/>
      <c r="G29" s="432"/>
      <c r="H29" s="432"/>
      <c r="I29" s="432"/>
      <c r="J29" s="432">
        <v>790</v>
      </c>
      <c r="K29" s="432">
        <v>306</v>
      </c>
      <c r="L29" s="432"/>
      <c r="M29" s="432"/>
      <c r="N29" s="432"/>
      <c r="O29" s="432">
        <v>5449.997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1459.251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20.8</v>
      </c>
      <c r="D31" s="432"/>
      <c r="E31" s="432"/>
      <c r="F31" s="432"/>
      <c r="G31" s="432"/>
      <c r="H31" s="432"/>
      <c r="I31" s="432"/>
      <c r="J31" s="432">
        <v>95.33160000000001</v>
      </c>
      <c r="K31" s="432">
        <v>488</v>
      </c>
      <c r="L31" s="432"/>
      <c r="M31" s="432"/>
      <c r="N31" s="432"/>
      <c r="O31" s="432">
        <v>510.808581</v>
      </c>
      <c r="P31" s="432"/>
      <c r="Q31" s="433"/>
    </row>
    <row r="32" spans="1:17" ht="12.75">
      <c r="A32" s="438" t="s">
        <v>58</v>
      </c>
      <c r="B32" s="431">
        <v>1014</v>
      </c>
      <c r="C32" s="432">
        <v>1255.935</v>
      </c>
      <c r="D32" s="432"/>
      <c r="E32" s="432">
        <v>0</v>
      </c>
      <c r="F32" s="432">
        <v>1323.198</v>
      </c>
      <c r="G32" s="432"/>
      <c r="H32" s="432"/>
      <c r="I32" s="432"/>
      <c r="J32" s="432">
        <v>57.5208</v>
      </c>
      <c r="K32" s="432">
        <v>41.210615</v>
      </c>
      <c r="L32" s="432"/>
      <c r="M32" s="432"/>
      <c r="N32" s="432"/>
      <c r="O32" s="432">
        <v>3285.404148</v>
      </c>
      <c r="P32" s="432"/>
      <c r="Q32" s="433"/>
    </row>
    <row r="33" spans="1:17" ht="12.75">
      <c r="A33" s="438" t="s">
        <v>59</v>
      </c>
      <c r="B33" s="431">
        <v>79</v>
      </c>
      <c r="C33" s="432">
        <v>965.336</v>
      </c>
      <c r="D33" s="432"/>
      <c r="E33" s="432">
        <v>75</v>
      </c>
      <c r="F33" s="432"/>
      <c r="G33" s="432"/>
      <c r="H33" s="432"/>
      <c r="I33" s="432"/>
      <c r="J33" s="432">
        <v>637.789</v>
      </c>
      <c r="K33" s="432">
        <v>65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85</v>
      </c>
      <c r="C34" s="432">
        <v>48</v>
      </c>
      <c r="D34" s="432"/>
      <c r="E34" s="432">
        <v>108</v>
      </c>
      <c r="F34" s="432"/>
      <c r="G34" s="432"/>
      <c r="H34" s="432"/>
      <c r="I34" s="432"/>
      <c r="J34" s="432">
        <v>276.5</v>
      </c>
      <c r="K34" s="432">
        <v>334</v>
      </c>
      <c r="L34" s="432"/>
      <c r="M34" s="432"/>
      <c r="N34" s="432"/>
      <c r="O34" s="432">
        <v>2544.416</v>
      </c>
      <c r="P34" s="432"/>
      <c r="Q34" s="433"/>
    </row>
    <row r="35" spans="1:17" ht="12.75">
      <c r="A35" s="438" t="s">
        <v>61</v>
      </c>
      <c r="B35" s="431">
        <v>6098.532</v>
      </c>
      <c r="C35" s="432">
        <v>3417.387956999999</v>
      </c>
      <c r="D35" s="432">
        <v>5.242</v>
      </c>
      <c r="E35" s="432">
        <v>167.55099999999993</v>
      </c>
      <c r="F35" s="432">
        <v>421.3</v>
      </c>
      <c r="G35" s="432"/>
      <c r="H35" s="432"/>
      <c r="I35" s="432"/>
      <c r="J35" s="432">
        <v>1657.4465999999998</v>
      </c>
      <c r="K35" s="432">
        <v>1703.10066</v>
      </c>
      <c r="L35" s="432"/>
      <c r="M35" s="432"/>
      <c r="N35" s="432"/>
      <c r="O35" s="432">
        <v>28777.374270999997</v>
      </c>
      <c r="P35" s="432">
        <v>2065</v>
      </c>
      <c r="Q35" s="433">
        <v>119</v>
      </c>
    </row>
    <row r="36" spans="1:17" ht="12.75">
      <c r="A36" s="434" t="s">
        <v>62</v>
      </c>
      <c r="B36" s="454">
        <v>0</v>
      </c>
      <c r="C36" s="455">
        <v>0</v>
      </c>
      <c r="D36" s="455">
        <v>0</v>
      </c>
      <c r="E36" s="455">
        <v>0</v>
      </c>
      <c r="F36" s="455">
        <v>0</v>
      </c>
      <c r="G36" s="455" t="s">
        <v>237</v>
      </c>
      <c r="H36" s="455" t="s">
        <v>237</v>
      </c>
      <c r="I36" s="455" t="s">
        <v>237</v>
      </c>
      <c r="J36" s="455">
        <v>10736.589</v>
      </c>
      <c r="K36" s="455">
        <v>4.35</v>
      </c>
      <c r="L36" s="455" t="s">
        <v>237</v>
      </c>
      <c r="M36" s="455" t="s">
        <v>237</v>
      </c>
      <c r="N36" s="455"/>
      <c r="O36" s="455">
        <v>830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0</v>
      </c>
      <c r="C37" s="432" t="s">
        <v>237</v>
      </c>
      <c r="D37" s="432"/>
      <c r="E37" s="432"/>
      <c r="F37" s="432"/>
      <c r="G37" s="432"/>
      <c r="H37" s="432"/>
      <c r="I37" s="432"/>
      <c r="J37" s="432">
        <v>172</v>
      </c>
      <c r="K37" s="432" t="s">
        <v>237</v>
      </c>
      <c r="L37" s="432"/>
      <c r="M37" s="432"/>
      <c r="N37" s="432"/>
      <c r="O37" s="432">
        <v>830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256.8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 t="s">
        <v>237</v>
      </c>
      <c r="C39" s="432" t="s">
        <v>237</v>
      </c>
      <c r="D39" s="432"/>
      <c r="E39" s="432"/>
      <c r="F39" s="432"/>
      <c r="G39" s="432"/>
      <c r="H39" s="432"/>
      <c r="I39" s="432"/>
      <c r="J39" s="432">
        <v>340.695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9967.094</v>
      </c>
      <c r="K40" s="432">
        <v>4.35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859</v>
      </c>
      <c r="C41" s="459">
        <v>3582.0875029999997</v>
      </c>
      <c r="D41" s="459">
        <v>0</v>
      </c>
      <c r="E41" s="459">
        <v>42.812</v>
      </c>
      <c r="F41" s="459">
        <v>0</v>
      </c>
      <c r="G41" s="459">
        <v>2</v>
      </c>
      <c r="H41" s="459">
        <v>15614</v>
      </c>
      <c r="I41" s="459">
        <v>5609</v>
      </c>
      <c r="J41" s="459">
        <v>5276.846</v>
      </c>
      <c r="K41" s="459">
        <v>2909.671006</v>
      </c>
      <c r="L41" s="459"/>
      <c r="M41" s="459"/>
      <c r="N41" s="459"/>
      <c r="O41" s="459">
        <v>51825.9</v>
      </c>
      <c r="P41" s="459">
        <v>730</v>
      </c>
      <c r="Q41" s="460">
        <v>199</v>
      </c>
    </row>
    <row r="42" spans="1:17" ht="12.75">
      <c r="A42" s="461" t="s">
        <v>64</v>
      </c>
      <c r="B42" s="435">
        <v>859</v>
      </c>
      <c r="C42" s="436">
        <v>3582.0875029999997</v>
      </c>
      <c r="D42" s="436">
        <v>0</v>
      </c>
      <c r="E42" s="436">
        <v>42.812</v>
      </c>
      <c r="F42" s="436">
        <v>0</v>
      </c>
      <c r="G42" s="436">
        <v>2</v>
      </c>
      <c r="H42" s="436">
        <v>15614</v>
      </c>
      <c r="I42" s="436">
        <v>5609</v>
      </c>
      <c r="J42" s="436">
        <v>2639.479</v>
      </c>
      <c r="K42" s="436">
        <v>2909.671006</v>
      </c>
      <c r="L42" s="436"/>
      <c r="M42" s="436"/>
      <c r="N42" s="436"/>
      <c r="O42" s="436">
        <v>48335.76800000001</v>
      </c>
      <c r="P42" s="436">
        <v>730</v>
      </c>
      <c r="Q42" s="437">
        <v>199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2637.367</v>
      </c>
      <c r="K43" s="436"/>
      <c r="L43" s="436"/>
      <c r="M43" s="436"/>
      <c r="N43" s="436"/>
      <c r="O43" s="436">
        <v>3490.132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1881.713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4093.1</v>
      </c>
      <c r="C45" s="464">
        <v>28056.2</v>
      </c>
      <c r="D45" s="464">
        <v>0</v>
      </c>
      <c r="E45" s="464"/>
      <c r="F45" s="464"/>
      <c r="G45" s="464"/>
      <c r="H45" s="464"/>
      <c r="I45" s="464">
        <v>173.7</v>
      </c>
      <c r="J45" s="464">
        <v>10743.6</v>
      </c>
      <c r="K45" s="464">
        <v>52496.5</v>
      </c>
      <c r="L45" s="464">
        <v>33683.8</v>
      </c>
      <c r="M45" s="464">
        <v>104.6</v>
      </c>
      <c r="N45" s="464">
        <v>48</v>
      </c>
      <c r="O45" s="464">
        <v>129399.5</v>
      </c>
      <c r="P45" s="465"/>
      <c r="Q45" s="466" t="s">
        <v>237</v>
      </c>
    </row>
    <row r="46" spans="1:17" ht="13.5" thickBot="1">
      <c r="A46" s="424" t="s">
        <v>252</v>
      </c>
      <c r="B46" s="467">
        <v>480</v>
      </c>
      <c r="C46" s="468">
        <v>6502.9</v>
      </c>
      <c r="D46" s="468">
        <v>0</v>
      </c>
      <c r="E46" s="468"/>
      <c r="F46" s="468"/>
      <c r="G46" s="468"/>
      <c r="H46" s="468"/>
      <c r="I46" s="468">
        <v>27.6</v>
      </c>
      <c r="J46" s="468">
        <v>2855.9</v>
      </c>
      <c r="K46" s="468">
        <v>9702.1</v>
      </c>
      <c r="L46" s="468">
        <v>12240.9</v>
      </c>
      <c r="M46" s="468">
        <v>17.5</v>
      </c>
      <c r="N46" s="468">
        <v>18.9</v>
      </c>
      <c r="O46" s="468">
        <v>31845.8</v>
      </c>
      <c r="P46" s="469"/>
      <c r="Q46" s="470" t="s">
        <v>237</v>
      </c>
    </row>
    <row r="47" ht="13.5" thickTop="1"/>
    <row r="52" spans="1:18" ht="12.75">
      <c r="A52" s="568" t="s">
        <v>282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</row>
    <row r="53" spans="1:18" ht="12.75">
      <c r="A53" s="568" t="s">
        <v>69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</row>
    <row r="54" spans="1:18" ht="12.75">
      <c r="A54" s="263" t="str">
        <f>A3</f>
        <v>Tarih:02/02/2006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3.5" thickBot="1">
      <c r="A55" s="263" t="str">
        <f>A4</f>
        <v>Hazırlayan:ETKB/EİGM 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3.5" thickTop="1">
      <c r="A56" s="471"/>
      <c r="B56" s="472"/>
      <c r="C56" s="472"/>
      <c r="D56" s="472"/>
      <c r="E56" s="472" t="s">
        <v>70</v>
      </c>
      <c r="F56" s="472"/>
      <c r="G56" s="472"/>
      <c r="H56" s="472" t="s">
        <v>253</v>
      </c>
      <c r="I56" s="472" t="s">
        <v>254</v>
      </c>
      <c r="J56" s="472" t="s">
        <v>237</v>
      </c>
      <c r="K56" s="472"/>
      <c r="L56" s="472"/>
      <c r="M56" s="472" t="s">
        <v>255</v>
      </c>
      <c r="N56" s="472"/>
      <c r="O56" s="472"/>
      <c r="P56" s="472" t="s">
        <v>314</v>
      </c>
      <c r="Q56" s="472"/>
      <c r="R56" s="473"/>
    </row>
    <row r="57" spans="1:18" ht="13.5" thickBot="1">
      <c r="A57" s="474"/>
      <c r="B57" s="475" t="s">
        <v>224</v>
      </c>
      <c r="C57" s="475" t="s">
        <v>87</v>
      </c>
      <c r="D57" s="475" t="s">
        <v>8</v>
      </c>
      <c r="E57" s="475" t="s">
        <v>72</v>
      </c>
      <c r="F57" s="475" t="s">
        <v>256</v>
      </c>
      <c r="G57" s="475" t="s">
        <v>226</v>
      </c>
      <c r="H57" s="475" t="s">
        <v>257</v>
      </c>
      <c r="I57" s="475" t="s">
        <v>258</v>
      </c>
      <c r="J57" s="475" t="s">
        <v>11</v>
      </c>
      <c r="K57" s="475" t="s">
        <v>88</v>
      </c>
      <c r="L57" s="475" t="s">
        <v>14</v>
      </c>
      <c r="M57" s="475" t="s">
        <v>259</v>
      </c>
      <c r="N57" s="475" t="s">
        <v>275</v>
      </c>
      <c r="O57" s="475" t="s">
        <v>16</v>
      </c>
      <c r="P57" s="475" t="s">
        <v>260</v>
      </c>
      <c r="Q57" s="475" t="s">
        <v>17</v>
      </c>
      <c r="R57" s="476" t="s">
        <v>71</v>
      </c>
    </row>
    <row r="58" spans="1:18" ht="13.5" thickTop="1">
      <c r="A58" s="477" t="s">
        <v>234</v>
      </c>
      <c r="B58" s="478">
        <v>1047.1291999999999</v>
      </c>
      <c r="C58" s="478">
        <v>10310.892528</v>
      </c>
      <c r="D58" s="478">
        <v>2.27728</v>
      </c>
      <c r="E58" s="478"/>
      <c r="F58" s="478"/>
      <c r="G58" s="478">
        <v>4684.2</v>
      </c>
      <c r="H58" s="478">
        <v>1290.07</v>
      </c>
      <c r="I58" s="478">
        <v>17334.569008</v>
      </c>
      <c r="J58" s="478">
        <v>2563.6107</v>
      </c>
      <c r="K58" s="478">
        <v>344.34649158</v>
      </c>
      <c r="L58" s="478">
        <v>2896.8068000000003</v>
      </c>
      <c r="M58" s="478">
        <v>89.956</v>
      </c>
      <c r="N58" s="478">
        <v>4.128</v>
      </c>
      <c r="O58" s="478"/>
      <c r="P58" s="479">
        <v>730</v>
      </c>
      <c r="Q58" s="479">
        <v>318</v>
      </c>
      <c r="R58" s="480">
        <v>24281.41699958</v>
      </c>
    </row>
    <row r="59" spans="1:18" ht="12.75">
      <c r="A59" s="477" t="s">
        <v>235</v>
      </c>
      <c r="B59" s="481">
        <v>7856.529600000001</v>
      </c>
      <c r="C59" s="481">
        <v>0</v>
      </c>
      <c r="D59" s="481"/>
      <c r="E59" s="481">
        <v>485.8</v>
      </c>
      <c r="F59" s="481">
        <v>1344.57092</v>
      </c>
      <c r="G59" s="481"/>
      <c r="H59" s="481"/>
      <c r="I59" s="481">
        <v>9686.900520000001</v>
      </c>
      <c r="J59" s="481">
        <v>32867.04707</v>
      </c>
      <c r="K59" s="481">
        <v>15766.66</v>
      </c>
      <c r="L59" s="481"/>
      <c r="M59" s="481"/>
      <c r="N59" s="481"/>
      <c r="O59" s="481">
        <v>308.5852</v>
      </c>
      <c r="P59" s="481"/>
      <c r="Q59" s="481"/>
      <c r="R59" s="480">
        <v>58629.19279</v>
      </c>
    </row>
    <row r="60" spans="1:18" ht="12.75">
      <c r="A60" s="477" t="s">
        <v>236</v>
      </c>
      <c r="B60" s="481" t="s">
        <v>237</v>
      </c>
      <c r="C60" s="481" t="s">
        <v>237</v>
      </c>
      <c r="D60" s="481"/>
      <c r="E60" s="481" t="s">
        <v>237</v>
      </c>
      <c r="F60" s="481"/>
      <c r="G60" s="481"/>
      <c r="H60" s="481"/>
      <c r="I60" s="481" t="s">
        <v>237</v>
      </c>
      <c r="J60" s="481">
        <v>3124.94249</v>
      </c>
      <c r="K60" s="481"/>
      <c r="L60" s="481"/>
      <c r="M60" s="481"/>
      <c r="N60" s="481"/>
      <c r="O60" s="481">
        <v>37.4186</v>
      </c>
      <c r="P60" s="481"/>
      <c r="Q60" s="481"/>
      <c r="R60" s="480">
        <v>3162.36109</v>
      </c>
    </row>
    <row r="61" spans="1:18" ht="12.75">
      <c r="A61" s="477" t="s">
        <v>238</v>
      </c>
      <c r="B61" s="481" t="s">
        <v>237</v>
      </c>
      <c r="C61" s="481" t="s">
        <v>237</v>
      </c>
      <c r="D61" s="481"/>
      <c r="E61" s="481" t="s">
        <v>237</v>
      </c>
      <c r="F61" s="481"/>
      <c r="G61" s="481"/>
      <c r="H61" s="481"/>
      <c r="I61" s="481" t="s">
        <v>237</v>
      </c>
      <c r="J61" s="481">
        <v>1233.241935</v>
      </c>
      <c r="K61" s="481"/>
      <c r="L61" s="481"/>
      <c r="M61" s="481"/>
      <c r="N61" s="481"/>
      <c r="O61" s="481"/>
      <c r="P61" s="481"/>
      <c r="Q61" s="481"/>
      <c r="R61" s="480">
        <v>1233.241935</v>
      </c>
    </row>
    <row r="62" spans="1:18" ht="12.75">
      <c r="A62" s="477" t="s">
        <v>239</v>
      </c>
      <c r="B62" s="481">
        <v>-67.92439999999999</v>
      </c>
      <c r="C62" s="481">
        <v>124.26205000000002</v>
      </c>
      <c r="D62" s="481">
        <v>0</v>
      </c>
      <c r="E62" s="481">
        <v>-89.7134</v>
      </c>
      <c r="F62" s="481">
        <v>-1.30746</v>
      </c>
      <c r="G62" s="481"/>
      <c r="H62" s="481"/>
      <c r="I62" s="481">
        <v>-34.68320999999997</v>
      </c>
      <c r="J62" s="481">
        <v>-23.29626999999999</v>
      </c>
      <c r="K62" s="481">
        <v>-9.1</v>
      </c>
      <c r="L62" s="481"/>
      <c r="M62" s="481"/>
      <c r="N62" s="481"/>
      <c r="O62" s="481"/>
      <c r="P62" s="481"/>
      <c r="Q62" s="481"/>
      <c r="R62" s="480">
        <v>-67.07947999999995</v>
      </c>
    </row>
    <row r="63" spans="1:18" ht="12.75">
      <c r="A63" s="477" t="s">
        <v>240</v>
      </c>
      <c r="B63" s="481" t="s">
        <v>237</v>
      </c>
      <c r="C63" s="481" t="s">
        <v>237</v>
      </c>
      <c r="D63" s="481"/>
      <c r="E63" s="481" t="s">
        <v>237</v>
      </c>
      <c r="F63" s="481"/>
      <c r="G63" s="481"/>
      <c r="H63" s="481"/>
      <c r="I63" s="481" t="s">
        <v>237</v>
      </c>
      <c r="J63" s="481">
        <v>-159.12987499999997</v>
      </c>
      <c r="K63" s="481"/>
      <c r="L63" s="481"/>
      <c r="M63" s="481"/>
      <c r="N63" s="481"/>
      <c r="O63" s="481"/>
      <c r="P63" s="481"/>
      <c r="Q63" s="481"/>
      <c r="R63" s="480">
        <v>-159.12987499999997</v>
      </c>
    </row>
    <row r="64" spans="1:18" ht="12.75">
      <c r="A64" s="482" t="s">
        <v>41</v>
      </c>
      <c r="B64" s="483">
        <v>8835.734400000001</v>
      </c>
      <c r="C64" s="483">
        <v>10435.154578</v>
      </c>
      <c r="D64" s="483">
        <v>2.27728</v>
      </c>
      <c r="E64" s="483">
        <v>396.0866</v>
      </c>
      <c r="F64" s="483">
        <v>1343.26346</v>
      </c>
      <c r="G64" s="483">
        <v>4684.2</v>
      </c>
      <c r="H64" s="483">
        <v>1290.07</v>
      </c>
      <c r="I64" s="483">
        <v>26986.786318000002</v>
      </c>
      <c r="J64" s="483">
        <v>30890.0472</v>
      </c>
      <c r="K64" s="483">
        <v>16101.906491579999</v>
      </c>
      <c r="L64" s="483">
        <v>2896.8068000000003</v>
      </c>
      <c r="M64" s="483">
        <v>89.956</v>
      </c>
      <c r="N64" s="483">
        <v>4.128</v>
      </c>
      <c r="O64" s="483">
        <v>271.1666</v>
      </c>
      <c r="P64" s="483">
        <v>730</v>
      </c>
      <c r="Q64" s="483">
        <v>318</v>
      </c>
      <c r="R64" s="484">
        <v>78288.79740958</v>
      </c>
    </row>
    <row r="65" spans="1:18" ht="13.5" thickBot="1">
      <c r="A65" s="485" t="s">
        <v>42</v>
      </c>
      <c r="B65" s="481"/>
      <c r="C65" s="481"/>
      <c r="D65" s="481"/>
      <c r="E65" s="481"/>
      <c r="F65" s="481"/>
      <c r="G65" s="481"/>
      <c r="H65" s="481"/>
      <c r="I65" s="481"/>
      <c r="J65" s="481">
        <v>42.18368</v>
      </c>
      <c r="K65" s="481"/>
      <c r="L65" s="481"/>
      <c r="M65" s="481"/>
      <c r="N65" s="481"/>
      <c r="O65" s="481"/>
      <c r="P65" s="481"/>
      <c r="Q65" s="481"/>
      <c r="R65" s="480">
        <v>42.18368</v>
      </c>
    </row>
    <row r="66" spans="1:18" ht="14.25" thickBot="1" thickTop="1">
      <c r="A66" s="486" t="s">
        <v>43</v>
      </c>
      <c r="B66" s="487">
        <v>8835.734400000001</v>
      </c>
      <c r="C66" s="487">
        <v>10435.154578</v>
      </c>
      <c r="D66" s="487">
        <v>2.27728</v>
      </c>
      <c r="E66" s="487">
        <v>396.0866</v>
      </c>
      <c r="F66" s="487">
        <v>1343.26346</v>
      </c>
      <c r="G66" s="487">
        <v>4684.2</v>
      </c>
      <c r="H66" s="487">
        <v>1290.07</v>
      </c>
      <c r="I66" s="487">
        <v>26986.786318000002</v>
      </c>
      <c r="J66" s="487">
        <v>30932.23088</v>
      </c>
      <c r="K66" s="487">
        <v>16101.906491579999</v>
      </c>
      <c r="L66" s="487">
        <v>2896.8068000000003</v>
      </c>
      <c r="M66" s="487">
        <v>89.956</v>
      </c>
      <c r="N66" s="487">
        <v>4.128</v>
      </c>
      <c r="O66" s="487">
        <v>271.1666</v>
      </c>
      <c r="P66" s="487">
        <v>730</v>
      </c>
      <c r="Q66" s="487">
        <v>318</v>
      </c>
      <c r="R66" s="488">
        <v>78330.98108958</v>
      </c>
    </row>
    <row r="67" spans="1:18" ht="14.25" thickBot="1" thickTop="1">
      <c r="A67" s="443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89"/>
    </row>
    <row r="68" spans="1:18" ht="13.5" thickTop="1">
      <c r="A68" s="490" t="s">
        <v>44</v>
      </c>
      <c r="B68" s="491">
        <v>-3496.5355999999997</v>
      </c>
      <c r="C68" s="491">
        <v>-7645.675570000001</v>
      </c>
      <c r="D68" s="491">
        <v>-0.023219999999999998</v>
      </c>
      <c r="E68" s="491">
        <v>1819.6987</v>
      </c>
      <c r="F68" s="491" t="s">
        <v>237</v>
      </c>
      <c r="G68" s="491" t="s">
        <v>261</v>
      </c>
      <c r="H68" s="491">
        <v>0</v>
      </c>
      <c r="I68" s="491">
        <v>-9322.53569</v>
      </c>
      <c r="J68" s="491">
        <v>-6711.942119999998</v>
      </c>
      <c r="K68" s="491">
        <v>-10324.71923659</v>
      </c>
      <c r="L68" s="491">
        <v>-2896.8068000000003</v>
      </c>
      <c r="M68" s="491">
        <v>-89.956</v>
      </c>
      <c r="N68" s="491">
        <v>-4.128</v>
      </c>
      <c r="O68" s="491">
        <v>8440.452800000001</v>
      </c>
      <c r="P68" s="491">
        <v>2065</v>
      </c>
      <c r="Q68" s="491">
        <v>0</v>
      </c>
      <c r="R68" s="492">
        <v>-18844.635046589996</v>
      </c>
    </row>
    <row r="69" spans="1:18" ht="12.75">
      <c r="A69" s="485" t="s">
        <v>241</v>
      </c>
      <c r="B69" s="481">
        <v>-863.3955999999998</v>
      </c>
      <c r="C69" s="481">
        <v>-7607.775970000001</v>
      </c>
      <c r="D69" s="481"/>
      <c r="E69" s="481"/>
      <c r="F69" s="481"/>
      <c r="G69" s="481"/>
      <c r="H69" s="481">
        <v>0</v>
      </c>
      <c r="I69" s="481">
        <v>-8471.17157</v>
      </c>
      <c r="J69" s="481">
        <v>-3401.6049299999995</v>
      </c>
      <c r="K69" s="481">
        <v>-10070</v>
      </c>
      <c r="L69" s="481">
        <v>-2896.8068000000003</v>
      </c>
      <c r="M69" s="481">
        <v>-89.956</v>
      </c>
      <c r="N69" s="481">
        <v>-4.128</v>
      </c>
      <c r="O69" s="481">
        <v>11128.357</v>
      </c>
      <c r="P69" s="481">
        <v>2065</v>
      </c>
      <c r="Q69" s="481"/>
      <c r="R69" s="480">
        <v>-11740.310299999997</v>
      </c>
    </row>
    <row r="70" spans="1:18" ht="12.75">
      <c r="A70" s="485" t="s">
        <v>242</v>
      </c>
      <c r="B70" s="481">
        <v>-2594.44</v>
      </c>
      <c r="C70" s="481" t="s">
        <v>237</v>
      </c>
      <c r="D70" s="481"/>
      <c r="E70" s="481">
        <v>1818.6987</v>
      </c>
      <c r="F70" s="481"/>
      <c r="G70" s="481"/>
      <c r="H70" s="481"/>
      <c r="I70" s="481">
        <v>-775.7413000000001</v>
      </c>
      <c r="J70" s="481" t="s">
        <v>237</v>
      </c>
      <c r="K70" s="481" t="s">
        <v>237</v>
      </c>
      <c r="L70" s="481"/>
      <c r="M70" s="481"/>
      <c r="N70" s="481"/>
      <c r="O70" s="481" t="s">
        <v>237</v>
      </c>
      <c r="P70" s="481"/>
      <c r="Q70" s="481"/>
      <c r="R70" s="480">
        <v>-775.7413000000001</v>
      </c>
    </row>
    <row r="71" spans="1:18" ht="12.75">
      <c r="A71" s="485" t="s">
        <v>6</v>
      </c>
      <c r="B71" s="481" t="s">
        <v>237</v>
      </c>
      <c r="C71" s="481">
        <v>-0.6</v>
      </c>
      <c r="D71" s="481"/>
      <c r="E71" s="481">
        <v>1</v>
      </c>
      <c r="F71" s="481"/>
      <c r="G71" s="481"/>
      <c r="H71" s="481"/>
      <c r="I71" s="481">
        <v>0.4</v>
      </c>
      <c r="J71" s="481" t="s">
        <v>237</v>
      </c>
      <c r="K71" s="481" t="s">
        <v>237</v>
      </c>
      <c r="L71" s="481"/>
      <c r="M71" s="481"/>
      <c r="N71" s="481"/>
      <c r="O71" s="481" t="s">
        <v>237</v>
      </c>
      <c r="P71" s="481"/>
      <c r="Q71" s="481"/>
      <c r="R71" s="480" t="s">
        <v>237</v>
      </c>
    </row>
    <row r="72" spans="1:18" ht="12.75">
      <c r="A72" s="485" t="s">
        <v>243</v>
      </c>
      <c r="B72" s="481" t="s">
        <v>237</v>
      </c>
      <c r="C72" s="481" t="s">
        <v>237</v>
      </c>
      <c r="D72" s="481"/>
      <c r="E72" s="481"/>
      <c r="F72" s="481"/>
      <c r="G72" s="481"/>
      <c r="H72" s="481"/>
      <c r="I72" s="481" t="s">
        <v>261</v>
      </c>
      <c r="J72" s="481">
        <v>-1724.251915</v>
      </c>
      <c r="K72" s="481" t="s">
        <v>237</v>
      </c>
      <c r="L72" s="481"/>
      <c r="M72" s="481"/>
      <c r="N72" s="481"/>
      <c r="O72" s="481">
        <v>-141.9</v>
      </c>
      <c r="P72" s="481"/>
      <c r="Q72" s="481"/>
      <c r="R72" s="480">
        <v>-1866.1519150000001</v>
      </c>
    </row>
    <row r="73" spans="1:18" ht="13.5" thickBot="1">
      <c r="A73" s="485" t="s">
        <v>50</v>
      </c>
      <c r="B73" s="481">
        <v>-38.7</v>
      </c>
      <c r="C73" s="481">
        <v>-37.2996</v>
      </c>
      <c r="D73" s="481">
        <v>-0.023219999999999998</v>
      </c>
      <c r="E73" s="481">
        <v>0</v>
      </c>
      <c r="F73" s="481"/>
      <c r="G73" s="481"/>
      <c r="H73" s="481"/>
      <c r="I73" s="481">
        <v>-76.02282</v>
      </c>
      <c r="J73" s="481">
        <v>-1586.0852749999985</v>
      </c>
      <c r="K73" s="481">
        <v>-254.71923659</v>
      </c>
      <c r="L73" s="481"/>
      <c r="M73" s="481"/>
      <c r="N73" s="481"/>
      <c r="O73" s="481">
        <v>-2546.0041999999994</v>
      </c>
      <c r="P73" s="481"/>
      <c r="Q73" s="481"/>
      <c r="R73" s="480">
        <v>-4462.831531589998</v>
      </c>
    </row>
    <row r="74" spans="1:18" ht="14.25" thickBot="1" thickTop="1">
      <c r="A74" s="486" t="s">
        <v>277</v>
      </c>
      <c r="B74" s="487">
        <v>5339.198800000002</v>
      </c>
      <c r="C74" s="487">
        <v>2789.4790079999984</v>
      </c>
      <c r="D74" s="487">
        <v>2.2540600000000004</v>
      </c>
      <c r="E74" s="487">
        <v>2215.7853</v>
      </c>
      <c r="F74" s="487">
        <v>1343.26346</v>
      </c>
      <c r="G74" s="487">
        <v>4684.2</v>
      </c>
      <c r="H74" s="487">
        <v>1290.07</v>
      </c>
      <c r="I74" s="487">
        <v>17664.250628</v>
      </c>
      <c r="J74" s="487">
        <v>24220.219640000003</v>
      </c>
      <c r="K74" s="487">
        <v>5777.18725499</v>
      </c>
      <c r="L74" s="487">
        <v>0</v>
      </c>
      <c r="M74" s="487">
        <v>0</v>
      </c>
      <c r="N74" s="487">
        <v>0</v>
      </c>
      <c r="O74" s="487">
        <v>8711.619400000001</v>
      </c>
      <c r="P74" s="487">
        <v>2795</v>
      </c>
      <c r="Q74" s="487">
        <v>318</v>
      </c>
      <c r="R74" s="488">
        <v>59486.34604299001</v>
      </c>
    </row>
    <row r="75" spans="1:18" ht="14.25" thickBot="1" thickTop="1">
      <c r="A75" s="443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89"/>
    </row>
    <row r="76" spans="1:18" ht="14.25" thickBot="1" thickTop="1">
      <c r="A76" s="486" t="s">
        <v>52</v>
      </c>
      <c r="B76" s="487">
        <v>5339.1988</v>
      </c>
      <c r="C76" s="487">
        <v>2789.4790080000002</v>
      </c>
      <c r="D76" s="487">
        <v>2.25406</v>
      </c>
      <c r="E76" s="487">
        <v>2215.6522999999997</v>
      </c>
      <c r="F76" s="487">
        <v>1343.26346</v>
      </c>
      <c r="G76" s="487">
        <v>4684.2</v>
      </c>
      <c r="H76" s="487">
        <v>1290.07</v>
      </c>
      <c r="I76" s="487">
        <v>17664.117628</v>
      </c>
      <c r="J76" s="487">
        <v>24220.219639999996</v>
      </c>
      <c r="K76" s="487">
        <v>5777.187254989998</v>
      </c>
      <c r="L76" s="487" t="s">
        <v>237</v>
      </c>
      <c r="M76" s="487" t="s">
        <v>237</v>
      </c>
      <c r="N76" s="487"/>
      <c r="O76" s="487">
        <v>8711.619400000001</v>
      </c>
      <c r="P76" s="487">
        <v>2795</v>
      </c>
      <c r="Q76" s="487">
        <v>318</v>
      </c>
      <c r="R76" s="488">
        <v>59486.14392299</v>
      </c>
    </row>
    <row r="77" spans="1:18" ht="13.5" thickTop="1">
      <c r="A77" s="493" t="s">
        <v>53</v>
      </c>
      <c r="B77" s="494">
        <v>4782.1488</v>
      </c>
      <c r="C77" s="494">
        <v>1722.9216771</v>
      </c>
      <c r="D77" s="494">
        <v>2.25406</v>
      </c>
      <c r="E77" s="494">
        <v>2184.6838999999995</v>
      </c>
      <c r="F77" s="494">
        <v>1343.26346</v>
      </c>
      <c r="G77" s="494" t="s">
        <v>237</v>
      </c>
      <c r="H77" s="494" t="s">
        <v>237</v>
      </c>
      <c r="I77" s="494">
        <v>10035.2718971</v>
      </c>
      <c r="J77" s="494">
        <v>5477.72552</v>
      </c>
      <c r="K77" s="494">
        <v>2902.106889529999</v>
      </c>
      <c r="L77" s="494" t="s">
        <v>237</v>
      </c>
      <c r="M77" s="494" t="s">
        <v>237</v>
      </c>
      <c r="N77" s="494"/>
      <c r="O77" s="494">
        <v>4183.2119999999995</v>
      </c>
      <c r="P77" s="494">
        <v>2065</v>
      </c>
      <c r="Q77" s="494">
        <v>119</v>
      </c>
      <c r="R77" s="495">
        <v>24782.316306629997</v>
      </c>
    </row>
    <row r="78" spans="1:18" ht="12.75">
      <c r="A78" s="485" t="s">
        <v>246</v>
      </c>
      <c r="B78" s="481" t="s">
        <v>237</v>
      </c>
      <c r="C78" s="481" t="s">
        <v>237</v>
      </c>
      <c r="D78" s="481"/>
      <c r="E78" s="481">
        <v>1939.2981999999997</v>
      </c>
      <c r="F78" s="481"/>
      <c r="G78" s="481"/>
      <c r="H78" s="481"/>
      <c r="I78" s="481">
        <v>1939.2981999999997</v>
      </c>
      <c r="J78" s="481">
        <v>448.771485</v>
      </c>
      <c r="K78" s="481">
        <v>6.31860490853227</v>
      </c>
      <c r="L78" s="481"/>
      <c r="M78" s="481"/>
      <c r="N78" s="481"/>
      <c r="O78" s="481">
        <v>694.364</v>
      </c>
      <c r="P78" s="481"/>
      <c r="Q78" s="481"/>
      <c r="R78" s="480">
        <v>3088.7522899085316</v>
      </c>
    </row>
    <row r="79" spans="1:18" ht="12.75">
      <c r="A79" s="485" t="s">
        <v>55</v>
      </c>
      <c r="B79" s="481">
        <v>48.44942196531792</v>
      </c>
      <c r="C79" s="481">
        <v>14.1</v>
      </c>
      <c r="D79" s="481"/>
      <c r="E79" s="481">
        <v>0</v>
      </c>
      <c r="F79" s="481"/>
      <c r="G79" s="481"/>
      <c r="H79" s="481"/>
      <c r="I79" s="481">
        <v>62.54942196531792</v>
      </c>
      <c r="J79" s="481">
        <v>758.4</v>
      </c>
      <c r="K79" s="481">
        <v>301.6742633428147</v>
      </c>
      <c r="L79" s="481"/>
      <c r="M79" s="481"/>
      <c r="N79" s="481"/>
      <c r="O79" s="481">
        <v>468.699742</v>
      </c>
      <c r="P79" s="481"/>
      <c r="Q79" s="481"/>
      <c r="R79" s="480">
        <v>1591.3234273081328</v>
      </c>
    </row>
    <row r="80" spans="1:18" ht="12.75">
      <c r="A80" s="485" t="s">
        <v>56</v>
      </c>
      <c r="B80" s="481" t="s">
        <v>237</v>
      </c>
      <c r="C80" s="481" t="s">
        <v>237</v>
      </c>
      <c r="D80" s="481"/>
      <c r="E80" s="481" t="s">
        <v>237</v>
      </c>
      <c r="F80" s="481"/>
      <c r="G80" s="481"/>
      <c r="H80" s="481"/>
      <c r="I80" s="481" t="s">
        <v>237</v>
      </c>
      <c r="J80" s="481">
        <v>1568.694825</v>
      </c>
      <c r="K80" s="481" t="s">
        <v>237</v>
      </c>
      <c r="L80" s="481"/>
      <c r="M80" s="481"/>
      <c r="N80" s="481"/>
      <c r="O80" s="481" t="s">
        <v>237</v>
      </c>
      <c r="P80" s="481"/>
      <c r="Q80" s="481"/>
      <c r="R80" s="480">
        <v>1568.694825</v>
      </c>
    </row>
    <row r="81" spans="1:18" ht="12.75">
      <c r="A81" s="485" t="s">
        <v>57</v>
      </c>
      <c r="B81" s="481" t="s">
        <v>237</v>
      </c>
      <c r="C81" s="481">
        <v>6.24</v>
      </c>
      <c r="D81" s="481"/>
      <c r="E81" s="481" t="s">
        <v>237</v>
      </c>
      <c r="F81" s="481"/>
      <c r="G81" s="481" t="s">
        <v>237</v>
      </c>
      <c r="H81" s="481"/>
      <c r="I81" s="481">
        <v>6.24</v>
      </c>
      <c r="J81" s="481">
        <v>91.609731</v>
      </c>
      <c r="K81" s="481">
        <v>481.1014395793908</v>
      </c>
      <c r="L81" s="481"/>
      <c r="M81" s="481"/>
      <c r="N81" s="481"/>
      <c r="O81" s="481">
        <v>43.929537966</v>
      </c>
      <c r="P81" s="481"/>
      <c r="Q81" s="481"/>
      <c r="R81" s="480">
        <v>622.8807085453908</v>
      </c>
    </row>
    <row r="82" spans="1:18" ht="12.75">
      <c r="A82" s="485" t="s">
        <v>58</v>
      </c>
      <c r="B82" s="481">
        <v>670.54</v>
      </c>
      <c r="C82" s="481">
        <v>376.7805</v>
      </c>
      <c r="D82" s="481"/>
      <c r="E82" s="481">
        <v>0</v>
      </c>
      <c r="F82" s="481">
        <v>1018.8624600000002</v>
      </c>
      <c r="G82" s="481"/>
      <c r="H82" s="481"/>
      <c r="I82" s="481">
        <v>2066.18296</v>
      </c>
      <c r="J82" s="481">
        <v>55.572233999999995</v>
      </c>
      <c r="K82" s="481">
        <v>40.62804549682794</v>
      </c>
      <c r="L82" s="481"/>
      <c r="M82" s="481"/>
      <c r="N82" s="481"/>
      <c r="O82" s="481">
        <v>282.544756728</v>
      </c>
      <c r="P82" s="481"/>
      <c r="Q82" s="481"/>
      <c r="R82" s="480">
        <v>2444.927996224828</v>
      </c>
    </row>
    <row r="83" spans="1:18" ht="12.75">
      <c r="A83" s="485" t="s">
        <v>59</v>
      </c>
      <c r="B83" s="481">
        <v>50.15</v>
      </c>
      <c r="C83" s="481">
        <v>286.6938</v>
      </c>
      <c r="D83" s="481"/>
      <c r="E83" s="481">
        <v>52.5</v>
      </c>
      <c r="F83" s="481"/>
      <c r="G83" s="481"/>
      <c r="H83" s="481"/>
      <c r="I83" s="481">
        <v>389.3438</v>
      </c>
      <c r="J83" s="481">
        <v>612.27744</v>
      </c>
      <c r="K83" s="481">
        <v>64.08113437020575</v>
      </c>
      <c r="L83" s="481"/>
      <c r="M83" s="481"/>
      <c r="N83" s="481"/>
      <c r="O83" s="481">
        <v>0</v>
      </c>
      <c r="P83" s="481"/>
      <c r="Q83" s="481"/>
      <c r="R83" s="480">
        <v>1065.7023743702057</v>
      </c>
    </row>
    <row r="84" spans="1:18" ht="12.75">
      <c r="A84" s="485" t="s">
        <v>60</v>
      </c>
      <c r="B84" s="481">
        <v>54.90934489402698</v>
      </c>
      <c r="C84" s="481">
        <v>14.4</v>
      </c>
      <c r="D84" s="481"/>
      <c r="E84" s="481">
        <v>75.6</v>
      </c>
      <c r="F84" s="481">
        <v>0</v>
      </c>
      <c r="G84" s="481"/>
      <c r="H84" s="481"/>
      <c r="I84" s="481">
        <v>144.90934489402696</v>
      </c>
      <c r="J84" s="481">
        <v>265.44</v>
      </c>
      <c r="K84" s="481">
        <v>329.27844430228794</v>
      </c>
      <c r="L84" s="481"/>
      <c r="M84" s="481"/>
      <c r="N84" s="481"/>
      <c r="O84" s="481">
        <v>218.81977600000002</v>
      </c>
      <c r="P84" s="481"/>
      <c r="Q84" s="481"/>
      <c r="R84" s="480">
        <v>958.4475651963149</v>
      </c>
    </row>
    <row r="85" spans="1:18" ht="12.75">
      <c r="A85" s="485" t="s">
        <v>61</v>
      </c>
      <c r="B85" s="481">
        <v>3958.100033140655</v>
      </c>
      <c r="C85" s="481">
        <v>1024.7073770999998</v>
      </c>
      <c r="D85" s="481">
        <v>2.25406</v>
      </c>
      <c r="E85" s="481">
        <v>117.28569999999995</v>
      </c>
      <c r="F85" s="481">
        <v>324.4009999999998</v>
      </c>
      <c r="G85" s="481"/>
      <c r="H85" s="481"/>
      <c r="I85" s="481">
        <v>5426.748170240655</v>
      </c>
      <c r="J85" s="481">
        <v>1676.959805</v>
      </c>
      <c r="K85" s="481">
        <v>1679.0249575299397</v>
      </c>
      <c r="L85" s="481"/>
      <c r="M85" s="481"/>
      <c r="N85" s="481"/>
      <c r="O85" s="481">
        <v>2474.854187306</v>
      </c>
      <c r="P85" s="481">
        <v>2065</v>
      </c>
      <c r="Q85" s="481">
        <v>119</v>
      </c>
      <c r="R85" s="480">
        <v>13441.587120076596</v>
      </c>
    </row>
    <row r="86" spans="1:18" ht="12.75">
      <c r="A86" s="482" t="s">
        <v>62</v>
      </c>
      <c r="B86" s="496">
        <v>0</v>
      </c>
      <c r="C86" s="496">
        <v>0</v>
      </c>
      <c r="D86" s="496" t="s">
        <v>237</v>
      </c>
      <c r="E86" s="496" t="s">
        <v>237</v>
      </c>
      <c r="F86" s="496" t="s">
        <v>237</v>
      </c>
      <c r="G86" s="496" t="s">
        <v>237</v>
      </c>
      <c r="H86" s="496" t="s">
        <v>237</v>
      </c>
      <c r="I86" s="496">
        <v>0</v>
      </c>
      <c r="J86" s="496">
        <v>11329.335565</v>
      </c>
      <c r="K86" s="496">
        <v>3.9585</v>
      </c>
      <c r="L86" s="496" t="s">
        <v>237</v>
      </c>
      <c r="M86" s="496" t="s">
        <v>237</v>
      </c>
      <c r="N86" s="496"/>
      <c r="O86" s="496">
        <v>71.38</v>
      </c>
      <c r="P86" s="496" t="s">
        <v>237</v>
      </c>
      <c r="Q86" s="496">
        <v>0</v>
      </c>
      <c r="R86" s="484">
        <v>11404.674065</v>
      </c>
    </row>
    <row r="87" spans="1:18" ht="12.75">
      <c r="A87" s="485" t="s">
        <v>247</v>
      </c>
      <c r="B87" s="481">
        <v>0</v>
      </c>
      <c r="C87" s="481">
        <v>0</v>
      </c>
      <c r="D87" s="481"/>
      <c r="E87" s="481"/>
      <c r="F87" s="481"/>
      <c r="G87" s="481"/>
      <c r="H87" s="481"/>
      <c r="I87" s="481">
        <v>0</v>
      </c>
      <c r="J87" s="481">
        <v>178.02</v>
      </c>
      <c r="K87" s="481">
        <v>0</v>
      </c>
      <c r="L87" s="481"/>
      <c r="M87" s="481"/>
      <c r="N87" s="481"/>
      <c r="O87" s="481">
        <v>71.38</v>
      </c>
      <c r="P87" s="481"/>
      <c r="Q87" s="481"/>
      <c r="R87" s="480">
        <v>249.4</v>
      </c>
    </row>
    <row r="88" spans="1:18" ht="12.75">
      <c r="A88" s="485" t="s">
        <v>248</v>
      </c>
      <c r="B88" s="481" t="s">
        <v>237</v>
      </c>
      <c r="C88" s="481" t="s">
        <v>237</v>
      </c>
      <c r="D88" s="481"/>
      <c r="E88" s="481"/>
      <c r="F88" s="481"/>
      <c r="G88" s="481"/>
      <c r="H88" s="481"/>
      <c r="I88" s="481" t="s">
        <v>237</v>
      </c>
      <c r="J88" s="481">
        <v>258.453</v>
      </c>
      <c r="K88" s="481" t="s">
        <v>237</v>
      </c>
      <c r="L88" s="481"/>
      <c r="M88" s="481"/>
      <c r="N88" s="481"/>
      <c r="O88" s="481" t="s">
        <v>237</v>
      </c>
      <c r="P88" s="481"/>
      <c r="Q88" s="481"/>
      <c r="R88" s="480">
        <v>258.453</v>
      </c>
    </row>
    <row r="89" spans="1:18" ht="12.75">
      <c r="A89" s="485" t="s">
        <v>249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362.840175</v>
      </c>
      <c r="K89" s="481" t="s">
        <v>237</v>
      </c>
      <c r="L89" s="481"/>
      <c r="M89" s="481"/>
      <c r="N89" s="481"/>
      <c r="O89" s="481" t="s">
        <v>237</v>
      </c>
      <c r="P89" s="481"/>
      <c r="Q89" s="481"/>
      <c r="R89" s="480">
        <v>362.840175</v>
      </c>
    </row>
    <row r="90" spans="1:18" ht="12.75">
      <c r="A90" s="485" t="s">
        <v>250</v>
      </c>
      <c r="B90" s="481" t="s">
        <v>237</v>
      </c>
      <c r="C90" s="481" t="s">
        <v>237</v>
      </c>
      <c r="D90" s="481"/>
      <c r="E90" s="481"/>
      <c r="F90" s="481"/>
      <c r="G90" s="481"/>
      <c r="H90" s="481"/>
      <c r="I90" s="481" t="s">
        <v>237</v>
      </c>
      <c r="J90" s="481">
        <v>10530.02239</v>
      </c>
      <c r="K90" s="481">
        <v>3.9585</v>
      </c>
      <c r="L90" s="481"/>
      <c r="M90" s="481"/>
      <c r="N90" s="481"/>
      <c r="O90" s="481" t="s">
        <v>237</v>
      </c>
      <c r="P90" s="481"/>
      <c r="Q90" s="481"/>
      <c r="R90" s="480">
        <v>10533.98089</v>
      </c>
    </row>
    <row r="91" spans="1:18" ht="12.75">
      <c r="A91" s="497" t="s">
        <v>262</v>
      </c>
      <c r="B91" s="458">
        <v>557.05</v>
      </c>
      <c r="C91" s="458">
        <v>1066.5573309000001</v>
      </c>
      <c r="D91" s="458">
        <v>0</v>
      </c>
      <c r="E91" s="458">
        <v>30.968399999999995</v>
      </c>
      <c r="F91" s="458">
        <v>0</v>
      </c>
      <c r="G91" s="458">
        <v>4684.2</v>
      </c>
      <c r="H91" s="458">
        <v>1290.07</v>
      </c>
      <c r="I91" s="458">
        <v>7628.8457309</v>
      </c>
      <c r="J91" s="458">
        <v>5606.714075</v>
      </c>
      <c r="K91" s="458">
        <v>2871.1218654599993</v>
      </c>
      <c r="L91" s="458"/>
      <c r="M91" s="458"/>
      <c r="N91" s="458"/>
      <c r="O91" s="458">
        <v>4457.027400000001</v>
      </c>
      <c r="P91" s="458">
        <v>730</v>
      </c>
      <c r="Q91" s="458">
        <v>199</v>
      </c>
      <c r="R91" s="498">
        <v>21492.709071359997</v>
      </c>
    </row>
    <row r="92" spans="1:18" ht="12.75">
      <c r="A92" s="499" t="s">
        <v>64</v>
      </c>
      <c r="B92" s="500">
        <v>557.05</v>
      </c>
      <c r="C92" s="483">
        <v>1066.5573309000001</v>
      </c>
      <c r="D92" s="483">
        <v>0</v>
      </c>
      <c r="E92" s="500">
        <v>30.968399999999995</v>
      </c>
      <c r="F92" s="483">
        <v>0</v>
      </c>
      <c r="G92" s="483">
        <v>4684.2</v>
      </c>
      <c r="H92" s="483">
        <v>1290.07</v>
      </c>
      <c r="I92" s="500">
        <v>7628.8457309</v>
      </c>
      <c r="J92" s="500">
        <v>2877.03923</v>
      </c>
      <c r="K92" s="500">
        <v>2871.1218654599993</v>
      </c>
      <c r="L92" s="483"/>
      <c r="M92" s="483"/>
      <c r="N92" s="483"/>
      <c r="O92" s="483">
        <v>4156.876048000001</v>
      </c>
      <c r="P92" s="483">
        <v>730</v>
      </c>
      <c r="Q92" s="500">
        <v>199</v>
      </c>
      <c r="R92" s="501">
        <v>18462.88287436</v>
      </c>
    </row>
    <row r="93" spans="1:18" ht="12.75">
      <c r="A93" s="499" t="s">
        <v>65</v>
      </c>
      <c r="B93" s="483"/>
      <c r="C93" s="483" t="s">
        <v>237</v>
      </c>
      <c r="D93" s="483"/>
      <c r="E93" s="483"/>
      <c r="F93" s="483"/>
      <c r="G93" s="483"/>
      <c r="H93" s="483"/>
      <c r="I93" s="483"/>
      <c r="J93" s="500">
        <v>2729.6748449999996</v>
      </c>
      <c r="K93" s="500" t="s">
        <v>237</v>
      </c>
      <c r="L93" s="483"/>
      <c r="M93" s="483"/>
      <c r="N93" s="502"/>
      <c r="O93" s="502">
        <v>300.151352</v>
      </c>
      <c r="P93" s="483"/>
      <c r="Q93" s="483"/>
      <c r="R93" s="501">
        <v>3029.8261969999994</v>
      </c>
    </row>
    <row r="94" spans="1:18" ht="13.5" thickBot="1">
      <c r="A94" s="482" t="s">
        <v>66</v>
      </c>
      <c r="B94" s="496"/>
      <c r="C94" s="503"/>
      <c r="D94" s="496"/>
      <c r="E94" s="496"/>
      <c r="F94" s="496"/>
      <c r="G94" s="496"/>
      <c r="H94" s="496"/>
      <c r="I94" s="496"/>
      <c r="J94" s="504">
        <v>1806.4444799999999</v>
      </c>
      <c r="K94" s="504" t="s">
        <v>237</v>
      </c>
      <c r="L94" s="496"/>
      <c r="M94" s="496"/>
      <c r="N94" s="478"/>
      <c r="O94" s="478" t="s">
        <v>237</v>
      </c>
      <c r="P94" s="496"/>
      <c r="Q94" s="496"/>
      <c r="R94" s="484">
        <v>1806.4444799999999</v>
      </c>
    </row>
    <row r="95" spans="1:18" ht="13.5" thickTop="1">
      <c r="A95" s="505" t="s">
        <v>251</v>
      </c>
      <c r="B95" s="506">
        <v>4093.1</v>
      </c>
      <c r="C95" s="506">
        <v>28056.2</v>
      </c>
      <c r="D95" s="506">
        <v>0</v>
      </c>
      <c r="E95" s="507" t="s">
        <v>237</v>
      </c>
      <c r="F95" s="507" t="s">
        <v>237</v>
      </c>
      <c r="G95" s="507" t="s">
        <v>237</v>
      </c>
      <c r="H95" s="506">
        <v>173.7</v>
      </c>
      <c r="I95" s="506">
        <v>32323</v>
      </c>
      <c r="J95" s="506">
        <v>10743.6</v>
      </c>
      <c r="K95" s="506">
        <v>52496.5</v>
      </c>
      <c r="L95" s="506">
        <v>33683.8</v>
      </c>
      <c r="M95" s="506">
        <v>104.6</v>
      </c>
      <c r="N95" s="506">
        <v>48</v>
      </c>
      <c r="O95" s="506">
        <v>129399.5</v>
      </c>
      <c r="P95" s="507" t="s">
        <v>237</v>
      </c>
      <c r="Q95" s="507" t="s">
        <v>237</v>
      </c>
      <c r="R95" s="508" t="s">
        <v>237</v>
      </c>
    </row>
    <row r="96" spans="1:18" ht="13.5" thickBot="1">
      <c r="A96" s="477" t="s">
        <v>252</v>
      </c>
      <c r="B96" s="428">
        <v>480</v>
      </c>
      <c r="C96" s="428">
        <v>6502.9</v>
      </c>
      <c r="D96" s="428">
        <v>0</v>
      </c>
      <c r="E96" s="431" t="s">
        <v>237</v>
      </c>
      <c r="F96" s="431" t="s">
        <v>237</v>
      </c>
      <c r="G96" s="431" t="s">
        <v>237</v>
      </c>
      <c r="H96" s="428">
        <v>27.6</v>
      </c>
      <c r="I96" s="428">
        <v>7010.5</v>
      </c>
      <c r="J96" s="428">
        <v>2855.9</v>
      </c>
      <c r="K96" s="428">
        <v>9702.1</v>
      </c>
      <c r="L96" s="428">
        <v>12240.9</v>
      </c>
      <c r="M96" s="428">
        <v>17.5</v>
      </c>
      <c r="N96" s="428">
        <v>18.9</v>
      </c>
      <c r="O96" s="428">
        <v>31845.8</v>
      </c>
      <c r="P96" s="431" t="s">
        <v>237</v>
      </c>
      <c r="Q96" s="431" t="s">
        <v>237</v>
      </c>
      <c r="R96" s="509" t="s">
        <v>237</v>
      </c>
    </row>
    <row r="97" spans="1:18" ht="13.5" thickTop="1">
      <c r="A97" s="510" t="s">
        <v>74</v>
      </c>
      <c r="B97" s="511">
        <v>545421.4</v>
      </c>
      <c r="C97" s="517" t="s">
        <v>263</v>
      </c>
      <c r="D97" s="514"/>
      <c r="E97" s="514"/>
      <c r="F97" s="515" t="s">
        <v>76</v>
      </c>
      <c r="G97" s="514"/>
      <c r="H97" s="516"/>
      <c r="I97" s="517" t="s">
        <v>264</v>
      </c>
      <c r="J97" s="518"/>
      <c r="K97" s="512" t="s">
        <v>265</v>
      </c>
      <c r="L97" s="519">
        <v>1478.5841495992877</v>
      </c>
      <c r="M97" s="514"/>
      <c r="N97" s="514"/>
      <c r="O97" s="515" t="s">
        <v>266</v>
      </c>
      <c r="P97" s="520"/>
      <c r="Q97" s="514"/>
      <c r="R97" s="521">
        <v>7.9</v>
      </c>
    </row>
    <row r="98" spans="1:18" ht="13.5" thickBot="1">
      <c r="A98" s="522" t="s">
        <v>79</v>
      </c>
      <c r="B98" s="523">
        <v>557010</v>
      </c>
      <c r="C98" s="530" t="s">
        <v>281</v>
      </c>
      <c r="D98" s="528"/>
      <c r="E98" s="526">
        <v>69.626</v>
      </c>
      <c r="F98" s="527" t="s">
        <v>268</v>
      </c>
      <c r="G98" s="528"/>
      <c r="H98" s="529">
        <v>1125.0248626889381</v>
      </c>
      <c r="I98" s="530" t="s">
        <v>269</v>
      </c>
      <c r="J98" s="531"/>
      <c r="K98" s="532" t="s">
        <v>270</v>
      </c>
      <c r="L98" s="529">
        <v>1903.780197052825</v>
      </c>
      <c r="M98" s="528"/>
      <c r="N98" s="528"/>
      <c r="O98" s="527" t="s">
        <v>271</v>
      </c>
      <c r="P98" s="533"/>
      <c r="Q98" s="528"/>
      <c r="R98" s="534">
        <v>7.9</v>
      </c>
    </row>
  </sheetData>
  <sheetProtection/>
  <mergeCells count="4">
    <mergeCell ref="A1:Q1"/>
    <mergeCell ref="A2:Q2"/>
    <mergeCell ref="A52:R52"/>
    <mergeCell ref="A53:R53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99"/>
  <sheetViews>
    <sheetView zoomScale="25" zoomScaleNormal="25" zoomScalePageLayoutView="0" workbookViewId="0" topLeftCell="A1">
      <selection activeCell="A53" sqref="A53:R99"/>
    </sheetView>
  </sheetViews>
  <sheetFormatPr defaultColWidth="9.140625" defaultRowHeight="12.75"/>
  <cols>
    <col min="1" max="1" width="28.421875" style="0" customWidth="1"/>
  </cols>
  <sheetData>
    <row r="1" spans="1:17" ht="12.75">
      <c r="A1" s="568" t="s">
        <v>283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315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3.5" thickBot="1">
      <c r="A4" s="263" t="s">
        <v>309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310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>
        <v>10000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2059</v>
      </c>
      <c r="C8" s="429">
        <v>46167.766</v>
      </c>
      <c r="D8" s="429">
        <v>336</v>
      </c>
      <c r="E8" s="429"/>
      <c r="F8" s="429"/>
      <c r="G8" s="429"/>
      <c r="H8" s="429">
        <v>14991</v>
      </c>
      <c r="I8" s="429">
        <v>5439</v>
      </c>
      <c r="J8" s="429">
        <v>2375.044</v>
      </c>
      <c r="K8" s="429">
        <v>560.633511</v>
      </c>
      <c r="L8" s="429">
        <v>35329.5</v>
      </c>
      <c r="M8" s="429">
        <v>88.6</v>
      </c>
      <c r="N8" s="429">
        <v>61.4</v>
      </c>
      <c r="O8" s="429"/>
      <c r="P8" s="429">
        <v>784</v>
      </c>
      <c r="Q8" s="430">
        <v>350</v>
      </c>
    </row>
    <row r="9" spans="1:17" ht="12.75">
      <c r="A9" s="420" t="s">
        <v>235</v>
      </c>
      <c r="B9" s="431">
        <v>16166</v>
      </c>
      <c r="C9" s="432">
        <v>0</v>
      </c>
      <c r="D9" s="432"/>
      <c r="E9" s="432">
        <v>509.078</v>
      </c>
      <c r="F9" s="432">
        <v>1668.795</v>
      </c>
      <c r="G9" s="432"/>
      <c r="H9" s="432"/>
      <c r="I9" s="432"/>
      <c r="J9" s="432">
        <v>32798.44337</v>
      </c>
      <c r="K9" s="432">
        <v>20823</v>
      </c>
      <c r="L9" s="432"/>
      <c r="M9" s="432"/>
      <c r="N9" s="432"/>
      <c r="O9" s="432">
        <v>1158</v>
      </c>
      <c r="P9" s="432"/>
      <c r="Q9" s="433"/>
    </row>
    <row r="10" spans="1:17" ht="12.75">
      <c r="A10" s="420" t="s">
        <v>236</v>
      </c>
      <c r="B10" s="431" t="s">
        <v>237</v>
      </c>
      <c r="C10" s="432">
        <v>15</v>
      </c>
      <c r="D10" s="432"/>
      <c r="E10" s="432"/>
      <c r="F10" s="432"/>
      <c r="G10" s="432"/>
      <c r="H10" s="432"/>
      <c r="I10" s="432"/>
      <c r="J10" s="432">
        <v>3860.658</v>
      </c>
      <c r="K10" s="432"/>
      <c r="L10" s="432"/>
      <c r="M10" s="432"/>
      <c r="N10" s="432"/>
      <c r="O10" s="432">
        <v>587.6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616.253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-690</v>
      </c>
      <c r="C12" s="432">
        <v>-101.469</v>
      </c>
      <c r="D12" s="432">
        <v>0</v>
      </c>
      <c r="E12" s="432">
        <v>35.328</v>
      </c>
      <c r="F12" s="432">
        <v>46.158</v>
      </c>
      <c r="G12" s="432">
        <v>0</v>
      </c>
      <c r="H12" s="432"/>
      <c r="I12" s="432"/>
      <c r="J12" s="432">
        <v>-104.904</v>
      </c>
      <c r="K12" s="432">
        <v>-10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77.776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17535</v>
      </c>
      <c r="C14" s="436">
        <v>46051.297000000006</v>
      </c>
      <c r="D14" s="436">
        <v>336</v>
      </c>
      <c r="E14" s="436">
        <v>544.406</v>
      </c>
      <c r="F14" s="436">
        <v>1714.953</v>
      </c>
      <c r="G14" s="436">
        <v>0</v>
      </c>
      <c r="H14" s="436">
        <v>14991</v>
      </c>
      <c r="I14" s="436">
        <v>5439</v>
      </c>
      <c r="J14" s="436">
        <v>30669.448370000006</v>
      </c>
      <c r="K14" s="436">
        <v>21373.633511</v>
      </c>
      <c r="L14" s="436">
        <v>35329.5</v>
      </c>
      <c r="M14" s="436">
        <v>88.6</v>
      </c>
      <c r="N14" s="436">
        <v>61.4</v>
      </c>
      <c r="O14" s="436">
        <v>570.4</v>
      </c>
      <c r="P14" s="436">
        <v>784</v>
      </c>
      <c r="Q14" s="437">
        <v>350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0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17535</v>
      </c>
      <c r="C16" s="441">
        <v>46051.297000000006</v>
      </c>
      <c r="D16" s="441">
        <v>336</v>
      </c>
      <c r="E16" s="441">
        <v>544.406</v>
      </c>
      <c r="F16" s="441">
        <v>1714.953</v>
      </c>
      <c r="G16" s="441">
        <v>0</v>
      </c>
      <c r="H16" s="441">
        <v>14991</v>
      </c>
      <c r="I16" s="441">
        <v>5439</v>
      </c>
      <c r="J16" s="441">
        <v>30669.448370000006</v>
      </c>
      <c r="K16" s="441">
        <v>21373.633511</v>
      </c>
      <c r="L16" s="441">
        <v>35329.5</v>
      </c>
      <c r="M16" s="441">
        <v>88.6</v>
      </c>
      <c r="N16" s="441">
        <v>61.4</v>
      </c>
      <c r="O16" s="441">
        <v>570.4</v>
      </c>
      <c r="P16" s="441">
        <v>784</v>
      </c>
      <c r="Q16" s="442">
        <v>350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-7788</v>
      </c>
      <c r="C18" s="447">
        <v>-35712.484</v>
      </c>
      <c r="D18" s="447">
        <v>0</v>
      </c>
      <c r="E18" s="447">
        <v>2877.832</v>
      </c>
      <c r="F18" s="447" t="s">
        <v>237</v>
      </c>
      <c r="G18" s="447">
        <v>47</v>
      </c>
      <c r="H18" s="447" t="s">
        <v>237</v>
      </c>
      <c r="I18" s="447">
        <v>0</v>
      </c>
      <c r="J18" s="447">
        <v>-6056.668369999999</v>
      </c>
      <c r="K18" s="447">
        <v>-12836.729507</v>
      </c>
      <c r="L18" s="447">
        <v>-35329.5</v>
      </c>
      <c r="M18" s="447">
        <v>-88.6</v>
      </c>
      <c r="N18" s="447">
        <v>-61.4</v>
      </c>
      <c r="O18" s="447">
        <v>110177.6</v>
      </c>
      <c r="P18" s="447">
        <v>1746</v>
      </c>
      <c r="Q18" s="448" t="s">
        <v>237</v>
      </c>
    </row>
    <row r="19" spans="1:17" ht="12.75">
      <c r="A19" s="438" t="s">
        <v>241</v>
      </c>
      <c r="B19" s="431">
        <v>-3706</v>
      </c>
      <c r="C19" s="432">
        <v>-35556.028</v>
      </c>
      <c r="D19" s="432"/>
      <c r="E19" s="432"/>
      <c r="F19" s="432"/>
      <c r="G19" s="432"/>
      <c r="H19" s="432"/>
      <c r="I19" s="432"/>
      <c r="J19" s="432">
        <v>-3143.645</v>
      </c>
      <c r="K19" s="432">
        <v>-12590.947</v>
      </c>
      <c r="L19" s="432">
        <v>-35329.5</v>
      </c>
      <c r="M19" s="432">
        <v>-88.6</v>
      </c>
      <c r="N19" s="432">
        <v>-61.4</v>
      </c>
      <c r="O19" s="432">
        <v>140580.5</v>
      </c>
      <c r="P19" s="432">
        <v>1746</v>
      </c>
      <c r="Q19" s="433"/>
    </row>
    <row r="20" spans="1:17" ht="12.75">
      <c r="A20" s="438" t="s">
        <v>242</v>
      </c>
      <c r="B20" s="431">
        <v>-4032</v>
      </c>
      <c r="C20" s="432" t="s">
        <v>237</v>
      </c>
      <c r="D20" s="432"/>
      <c r="E20" s="432">
        <v>2877.832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-43</v>
      </c>
      <c r="D21" s="432"/>
      <c r="E21" s="432"/>
      <c r="F21" s="432"/>
      <c r="G21" s="432">
        <v>47</v>
      </c>
      <c r="H21" s="432"/>
      <c r="I21" s="432"/>
      <c r="J21" s="432">
        <v>-13.972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-1675.389</v>
      </c>
      <c r="K22" s="432"/>
      <c r="L22" s="432"/>
      <c r="M22" s="432"/>
      <c r="N22" s="432"/>
      <c r="O22" s="432">
        <v>-1018</v>
      </c>
      <c r="P22" s="432"/>
      <c r="Q22" s="433"/>
    </row>
    <row r="23" spans="1:17" ht="13.5" thickBot="1">
      <c r="A23" s="438" t="s">
        <v>50</v>
      </c>
      <c r="B23" s="431">
        <v>-50</v>
      </c>
      <c r="C23" s="432">
        <v>-113.456</v>
      </c>
      <c r="D23" s="432">
        <v>0</v>
      </c>
      <c r="E23" s="432">
        <v>0</v>
      </c>
      <c r="F23" s="432"/>
      <c r="G23" s="432"/>
      <c r="H23" s="432"/>
      <c r="I23" s="432"/>
      <c r="J23" s="432">
        <v>-1223.662369999999</v>
      </c>
      <c r="K23" s="432">
        <v>-245.782507</v>
      </c>
      <c r="L23" s="432"/>
      <c r="M23" s="432"/>
      <c r="N23" s="432"/>
      <c r="O23" s="432">
        <v>-29384.9</v>
      </c>
      <c r="P23" s="432"/>
      <c r="Q23" s="433"/>
    </row>
    <row r="24" spans="1:17" ht="14.25" thickBot="1" thickTop="1">
      <c r="A24" s="439" t="s">
        <v>278</v>
      </c>
      <c r="B24" s="440">
        <v>9747</v>
      </c>
      <c r="C24" s="441">
        <v>10338.81300000001</v>
      </c>
      <c r="D24" s="441">
        <v>336</v>
      </c>
      <c r="E24" s="441">
        <v>3422.238</v>
      </c>
      <c r="F24" s="441">
        <v>1714.953</v>
      </c>
      <c r="G24" s="441">
        <v>47</v>
      </c>
      <c r="H24" s="441">
        <v>14991</v>
      </c>
      <c r="I24" s="441">
        <v>5439</v>
      </c>
      <c r="J24" s="441">
        <v>24612.78</v>
      </c>
      <c r="K24" s="441">
        <v>8536.904004</v>
      </c>
      <c r="L24" s="441" t="s">
        <v>237</v>
      </c>
      <c r="M24" s="441" t="s">
        <v>237</v>
      </c>
      <c r="N24" s="441"/>
      <c r="O24" s="441">
        <v>110748</v>
      </c>
      <c r="P24" s="441">
        <v>2530</v>
      </c>
      <c r="Q24" s="449">
        <v>350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9747</v>
      </c>
      <c r="C26" s="440">
        <v>10338.813</v>
      </c>
      <c r="D26" s="441">
        <v>336</v>
      </c>
      <c r="E26" s="441">
        <v>3422.2380000000003</v>
      </c>
      <c r="F26" s="441">
        <v>1714.953</v>
      </c>
      <c r="G26" s="441">
        <v>47</v>
      </c>
      <c r="H26" s="441">
        <v>14991</v>
      </c>
      <c r="I26" s="441">
        <v>5439</v>
      </c>
      <c r="J26" s="441">
        <v>24612.78</v>
      </c>
      <c r="K26" s="441">
        <v>8536.904004</v>
      </c>
      <c r="L26" s="441" t="s">
        <v>237</v>
      </c>
      <c r="M26" s="441" t="s">
        <v>237</v>
      </c>
      <c r="N26" s="441"/>
      <c r="O26" s="441">
        <v>110748</v>
      </c>
      <c r="P26" s="441">
        <v>2530</v>
      </c>
      <c r="Q26" s="442">
        <v>350</v>
      </c>
    </row>
    <row r="27" spans="1:17" ht="13.5" thickTop="1">
      <c r="A27" s="451" t="s">
        <v>53</v>
      </c>
      <c r="B27" s="452">
        <v>8763</v>
      </c>
      <c r="C27" s="452">
        <v>6207.891</v>
      </c>
      <c r="D27" s="452">
        <v>336</v>
      </c>
      <c r="E27" s="452">
        <v>3263.512</v>
      </c>
      <c r="F27" s="452">
        <v>1714.953</v>
      </c>
      <c r="G27" s="452">
        <v>0</v>
      </c>
      <c r="H27" s="452" t="s">
        <v>237</v>
      </c>
      <c r="I27" s="452" t="s">
        <v>237</v>
      </c>
      <c r="J27" s="452">
        <v>5585.468000000001</v>
      </c>
      <c r="K27" s="452">
        <v>4659.876946</v>
      </c>
      <c r="L27" s="452" t="s">
        <v>237</v>
      </c>
      <c r="M27" s="452" t="s">
        <v>237</v>
      </c>
      <c r="N27" s="452"/>
      <c r="O27" s="452">
        <v>54081</v>
      </c>
      <c r="P27" s="452">
        <v>1746</v>
      </c>
      <c r="Q27" s="453">
        <v>119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3036.512</v>
      </c>
      <c r="F28" s="432"/>
      <c r="G28" s="432"/>
      <c r="H28" s="432"/>
      <c r="I28" s="432"/>
      <c r="J28" s="432">
        <v>457.757</v>
      </c>
      <c r="K28" s="432">
        <v>0</v>
      </c>
      <c r="L28" s="432"/>
      <c r="M28" s="432"/>
      <c r="N28" s="432"/>
      <c r="O28" s="432">
        <v>9582</v>
      </c>
      <c r="P28" s="432"/>
      <c r="Q28" s="433"/>
    </row>
    <row r="29" spans="1:17" ht="12.75">
      <c r="A29" s="438" t="s">
        <v>55</v>
      </c>
      <c r="B29" s="431">
        <v>0</v>
      </c>
      <c r="C29" s="432">
        <v>31.969</v>
      </c>
      <c r="D29" s="432"/>
      <c r="E29" s="432">
        <v>0</v>
      </c>
      <c r="F29" s="432"/>
      <c r="G29" s="432"/>
      <c r="H29" s="432"/>
      <c r="I29" s="432"/>
      <c r="J29" s="432">
        <v>790</v>
      </c>
      <c r="K29" s="432">
        <v>358</v>
      </c>
      <c r="L29" s="432"/>
      <c r="M29" s="432"/>
      <c r="N29" s="432"/>
      <c r="O29" s="432">
        <v>5737.127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1287.496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18.94</v>
      </c>
      <c r="D31" s="432"/>
      <c r="E31" s="432"/>
      <c r="F31" s="432"/>
      <c r="G31" s="432"/>
      <c r="H31" s="432"/>
      <c r="I31" s="432"/>
      <c r="J31" s="432">
        <v>95.041</v>
      </c>
      <c r="K31" s="432">
        <v>461</v>
      </c>
      <c r="L31" s="432"/>
      <c r="M31" s="432"/>
      <c r="N31" s="432"/>
      <c r="O31" s="432">
        <v>498.478046</v>
      </c>
      <c r="P31" s="432"/>
      <c r="Q31" s="433"/>
    </row>
    <row r="32" spans="1:17" ht="12.75">
      <c r="A32" s="438" t="s">
        <v>58</v>
      </c>
      <c r="B32" s="431">
        <v>1339</v>
      </c>
      <c r="C32" s="432">
        <v>1582.057</v>
      </c>
      <c r="D32" s="432"/>
      <c r="E32" s="432">
        <v>0</v>
      </c>
      <c r="F32" s="432">
        <v>1252.653</v>
      </c>
      <c r="G32" s="432"/>
      <c r="H32" s="432"/>
      <c r="I32" s="432"/>
      <c r="J32" s="432">
        <v>54.704800000000006</v>
      </c>
      <c r="K32" s="432">
        <v>57.56942</v>
      </c>
      <c r="L32" s="432"/>
      <c r="M32" s="432"/>
      <c r="N32" s="432"/>
      <c r="O32" s="432">
        <v>3438.761456</v>
      </c>
      <c r="P32" s="432"/>
      <c r="Q32" s="433"/>
    </row>
    <row r="33" spans="1:17" ht="12.75">
      <c r="A33" s="438" t="s">
        <v>59</v>
      </c>
      <c r="B33" s="431">
        <v>60.02</v>
      </c>
      <c r="C33" s="432">
        <v>936.509</v>
      </c>
      <c r="D33" s="432"/>
      <c r="E33" s="432">
        <v>66</v>
      </c>
      <c r="F33" s="432"/>
      <c r="G33" s="432"/>
      <c r="H33" s="432"/>
      <c r="I33" s="432"/>
      <c r="J33" s="432">
        <v>264.306</v>
      </c>
      <c r="K33" s="432">
        <v>91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80</v>
      </c>
      <c r="C34" s="432">
        <v>55</v>
      </c>
      <c r="D34" s="432"/>
      <c r="E34" s="432">
        <v>13</v>
      </c>
      <c r="F34" s="432"/>
      <c r="G34" s="432"/>
      <c r="H34" s="432"/>
      <c r="I34" s="432"/>
      <c r="J34" s="432">
        <v>276.5</v>
      </c>
      <c r="K34" s="432">
        <v>385</v>
      </c>
      <c r="L34" s="432"/>
      <c r="M34" s="432"/>
      <c r="N34" s="432"/>
      <c r="O34" s="432">
        <v>3081</v>
      </c>
      <c r="P34" s="432"/>
      <c r="Q34" s="433"/>
    </row>
    <row r="35" spans="1:17" ht="12.75">
      <c r="A35" s="438" t="s">
        <v>61</v>
      </c>
      <c r="B35" s="431">
        <v>7283.98</v>
      </c>
      <c r="C35" s="432">
        <v>3583.416</v>
      </c>
      <c r="D35" s="432">
        <v>336</v>
      </c>
      <c r="E35" s="432">
        <v>148</v>
      </c>
      <c r="F35" s="432">
        <v>462.3</v>
      </c>
      <c r="G35" s="432"/>
      <c r="H35" s="432"/>
      <c r="I35" s="432"/>
      <c r="J35" s="432">
        <v>2359.6632</v>
      </c>
      <c r="K35" s="432">
        <v>3307.3075260000005</v>
      </c>
      <c r="L35" s="432"/>
      <c r="M35" s="432"/>
      <c r="N35" s="432"/>
      <c r="O35" s="432">
        <v>31743.633498000003</v>
      </c>
      <c r="P35" s="432">
        <v>1746</v>
      </c>
      <c r="Q35" s="433">
        <v>119</v>
      </c>
    </row>
    <row r="36" spans="1:17" ht="12.75">
      <c r="A36" s="434" t="s">
        <v>62</v>
      </c>
      <c r="B36" s="454">
        <v>0</v>
      </c>
      <c r="C36" s="455">
        <v>0</v>
      </c>
      <c r="D36" s="455">
        <v>0</v>
      </c>
      <c r="E36" s="455">
        <v>0</v>
      </c>
      <c r="F36" s="455">
        <v>0</v>
      </c>
      <c r="G36" s="455" t="s">
        <v>237</v>
      </c>
      <c r="H36" s="455" t="s">
        <v>237</v>
      </c>
      <c r="I36" s="455" t="s">
        <v>237</v>
      </c>
      <c r="J36" s="455">
        <v>11669.649</v>
      </c>
      <c r="K36" s="455">
        <v>4.35</v>
      </c>
      <c r="L36" s="455" t="s">
        <v>237</v>
      </c>
      <c r="M36" s="455" t="s">
        <v>237</v>
      </c>
      <c r="N36" s="455"/>
      <c r="O36" s="455">
        <v>890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0</v>
      </c>
      <c r="C37" s="432" t="s">
        <v>237</v>
      </c>
      <c r="D37" s="432"/>
      <c r="E37" s="432"/>
      <c r="F37" s="432"/>
      <c r="G37" s="432"/>
      <c r="H37" s="432"/>
      <c r="I37" s="432"/>
      <c r="J37" s="432">
        <v>177</v>
      </c>
      <c r="K37" s="432" t="s">
        <v>237</v>
      </c>
      <c r="L37" s="432"/>
      <c r="M37" s="432"/>
      <c r="N37" s="432"/>
      <c r="O37" s="432">
        <v>890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278.3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/>
      <c r="C39" s="432" t="s">
        <v>237</v>
      </c>
      <c r="D39" s="432"/>
      <c r="E39" s="432"/>
      <c r="F39" s="432"/>
      <c r="G39" s="432"/>
      <c r="H39" s="432"/>
      <c r="I39" s="432"/>
      <c r="J39" s="432">
        <v>850.483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10363.866</v>
      </c>
      <c r="K40" s="432">
        <v>4.35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984</v>
      </c>
      <c r="C41" s="459">
        <v>4130.9220000000005</v>
      </c>
      <c r="D41" s="459"/>
      <c r="E41" s="459">
        <v>158.726</v>
      </c>
      <c r="F41" s="459">
        <v>0</v>
      </c>
      <c r="G41" s="459">
        <v>47</v>
      </c>
      <c r="H41" s="459">
        <v>14991</v>
      </c>
      <c r="I41" s="459">
        <v>5439</v>
      </c>
      <c r="J41" s="459">
        <v>5172.5830000000005</v>
      </c>
      <c r="K41" s="459">
        <v>3872.677058</v>
      </c>
      <c r="L41" s="459"/>
      <c r="M41" s="459"/>
      <c r="N41" s="459"/>
      <c r="O41" s="459">
        <v>55777</v>
      </c>
      <c r="P41" s="459">
        <v>784</v>
      </c>
      <c r="Q41" s="460">
        <v>231</v>
      </c>
    </row>
    <row r="42" spans="1:17" ht="12.75">
      <c r="A42" s="461" t="s">
        <v>64</v>
      </c>
      <c r="B42" s="435">
        <v>984</v>
      </c>
      <c r="C42" s="436">
        <v>4130.9220000000005</v>
      </c>
      <c r="D42" s="436"/>
      <c r="E42" s="436">
        <v>158.726</v>
      </c>
      <c r="F42" s="436">
        <v>0</v>
      </c>
      <c r="G42" s="436">
        <v>47</v>
      </c>
      <c r="H42" s="436">
        <v>14991</v>
      </c>
      <c r="I42" s="436">
        <v>5439</v>
      </c>
      <c r="J42" s="436">
        <v>2494.772</v>
      </c>
      <c r="K42" s="436">
        <v>3872.677058</v>
      </c>
      <c r="L42" s="436"/>
      <c r="M42" s="436"/>
      <c r="N42" s="436"/>
      <c r="O42" s="436">
        <v>52119.871999999974</v>
      </c>
      <c r="P42" s="436">
        <v>784</v>
      </c>
      <c r="Q42" s="437">
        <v>231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2677.811</v>
      </c>
      <c r="K43" s="436"/>
      <c r="L43" s="436"/>
      <c r="M43" s="436"/>
      <c r="N43" s="436"/>
      <c r="O43" s="436">
        <v>3657.128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2185.08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8663</v>
      </c>
      <c r="C45" s="464">
        <v>23589.9</v>
      </c>
      <c r="D45" s="464">
        <v>0</v>
      </c>
      <c r="E45" s="464"/>
      <c r="F45" s="464"/>
      <c r="G45" s="464"/>
      <c r="H45" s="464"/>
      <c r="I45" s="464">
        <v>115.9</v>
      </c>
      <c r="J45" s="464">
        <v>9196.2</v>
      </c>
      <c r="K45" s="464">
        <v>63536</v>
      </c>
      <c r="L45" s="464">
        <v>35329.5</v>
      </c>
      <c r="M45" s="464">
        <v>88.6</v>
      </c>
      <c r="N45" s="464">
        <v>61.4</v>
      </c>
      <c r="O45" s="464">
        <v>140580.5</v>
      </c>
      <c r="P45" s="465"/>
      <c r="Q45" s="466" t="s">
        <v>237</v>
      </c>
    </row>
    <row r="46" spans="1:17" ht="13.5" thickBot="1">
      <c r="A46" s="424" t="s">
        <v>252</v>
      </c>
      <c r="B46" s="467">
        <v>1800</v>
      </c>
      <c r="C46" s="468">
        <v>6438.9</v>
      </c>
      <c r="D46" s="468">
        <v>0</v>
      </c>
      <c r="E46" s="468"/>
      <c r="F46" s="468"/>
      <c r="G46" s="468"/>
      <c r="H46" s="468"/>
      <c r="I46" s="468">
        <v>27.6</v>
      </c>
      <c r="J46" s="468">
        <v>3202.8</v>
      </c>
      <c r="K46" s="468">
        <v>11505.1</v>
      </c>
      <c r="L46" s="468">
        <v>12578.7</v>
      </c>
      <c r="M46" s="468">
        <v>15</v>
      </c>
      <c r="N46" s="468">
        <v>18.9</v>
      </c>
      <c r="O46" s="468">
        <v>35587</v>
      </c>
      <c r="P46" s="469"/>
      <c r="Q46" s="470" t="s">
        <v>237</v>
      </c>
    </row>
    <row r="47" ht="13.5" thickTop="1"/>
    <row r="53" spans="1:18" ht="12.75">
      <c r="A53" s="568" t="s">
        <v>283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</row>
    <row r="54" spans="1:18" ht="12.75">
      <c r="A54" s="568" t="s">
        <v>69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</row>
    <row r="55" spans="1:18" ht="12.75">
      <c r="A55" s="263" t="str">
        <f>A3</f>
        <v>Tarih:31/01/2006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3.5" thickBot="1">
      <c r="A56" s="263" t="str">
        <f>A4</f>
        <v>Hazırlayan:ETKB/EİGM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3.5" thickTop="1">
      <c r="A57" s="471"/>
      <c r="B57" s="472"/>
      <c r="C57" s="472"/>
      <c r="D57" s="472"/>
      <c r="E57" s="472" t="s">
        <v>70</v>
      </c>
      <c r="F57" s="472"/>
      <c r="G57" s="472"/>
      <c r="H57" s="472" t="s">
        <v>253</v>
      </c>
      <c r="I57" s="472" t="s">
        <v>254</v>
      </c>
      <c r="J57" s="472" t="s">
        <v>237</v>
      </c>
      <c r="K57" s="472"/>
      <c r="L57" s="472"/>
      <c r="M57" s="472" t="s">
        <v>255</v>
      </c>
      <c r="N57" s="472"/>
      <c r="O57" s="472"/>
      <c r="P57" s="472" t="s">
        <v>314</v>
      </c>
      <c r="Q57" s="472"/>
      <c r="R57" s="473"/>
    </row>
    <row r="58" spans="1:18" ht="13.5" thickBot="1">
      <c r="A58" s="474"/>
      <c r="B58" s="475" t="s">
        <v>224</v>
      </c>
      <c r="C58" s="475" t="s">
        <v>87</v>
      </c>
      <c r="D58" s="475" t="s">
        <v>8</v>
      </c>
      <c r="E58" s="475" t="s">
        <v>72</v>
      </c>
      <c r="F58" s="475" t="s">
        <v>256</v>
      </c>
      <c r="G58" s="475" t="s">
        <v>226</v>
      </c>
      <c r="H58" s="475" t="s">
        <v>257</v>
      </c>
      <c r="I58" s="475" t="s">
        <v>258</v>
      </c>
      <c r="J58" s="475" t="s">
        <v>11</v>
      </c>
      <c r="K58" s="475" t="s">
        <v>88</v>
      </c>
      <c r="L58" s="475" t="s">
        <v>14</v>
      </c>
      <c r="M58" s="475" t="s">
        <v>259</v>
      </c>
      <c r="N58" s="475" t="s">
        <v>275</v>
      </c>
      <c r="O58" s="475" t="s">
        <v>16</v>
      </c>
      <c r="P58" s="475" t="s">
        <v>260</v>
      </c>
      <c r="Q58" s="475" t="s">
        <v>17</v>
      </c>
      <c r="R58" s="476" t="s">
        <v>71</v>
      </c>
    </row>
    <row r="59" spans="1:18" ht="13.5" thickTop="1">
      <c r="A59" s="477" t="s">
        <v>234</v>
      </c>
      <c r="B59" s="478">
        <v>1131.7694999999999</v>
      </c>
      <c r="C59" s="478">
        <v>9500.7094152</v>
      </c>
      <c r="D59" s="478">
        <v>144.48</v>
      </c>
      <c r="E59" s="478"/>
      <c r="F59" s="478"/>
      <c r="G59" s="478">
        <v>4497.3</v>
      </c>
      <c r="H59" s="478">
        <v>1250.97</v>
      </c>
      <c r="I59" s="478">
        <v>16525.2289152</v>
      </c>
      <c r="J59" s="478">
        <v>2493.7961999999998</v>
      </c>
      <c r="K59" s="478">
        <v>510.17649501</v>
      </c>
      <c r="L59" s="478">
        <v>3038.337</v>
      </c>
      <c r="M59" s="478">
        <v>76.196</v>
      </c>
      <c r="N59" s="478">
        <v>5.2804</v>
      </c>
      <c r="O59" s="478"/>
      <c r="P59" s="479">
        <v>784</v>
      </c>
      <c r="Q59" s="479">
        <v>350</v>
      </c>
      <c r="R59" s="480">
        <v>23783.01501021</v>
      </c>
    </row>
    <row r="60" spans="1:18" ht="12.75">
      <c r="A60" s="477" t="s">
        <v>235</v>
      </c>
      <c r="B60" s="481">
        <v>10546.351999999999</v>
      </c>
      <c r="C60" s="481">
        <v>0</v>
      </c>
      <c r="D60" s="481"/>
      <c r="E60" s="481">
        <v>356.35459999999995</v>
      </c>
      <c r="F60" s="481">
        <v>1284.97215</v>
      </c>
      <c r="G60" s="481"/>
      <c r="H60" s="481"/>
      <c r="I60" s="481">
        <v>12187.67875</v>
      </c>
      <c r="J60" s="481">
        <v>34003.263719999995</v>
      </c>
      <c r="K60" s="481">
        <v>18948.93</v>
      </c>
      <c r="L60" s="481"/>
      <c r="M60" s="481"/>
      <c r="N60" s="481"/>
      <c r="O60" s="481">
        <v>99.588</v>
      </c>
      <c r="P60" s="481"/>
      <c r="Q60" s="481"/>
      <c r="R60" s="480">
        <v>65239.46047</v>
      </c>
    </row>
    <row r="61" spans="1:18" ht="12.75">
      <c r="A61" s="477" t="s">
        <v>236</v>
      </c>
      <c r="B61" s="481" t="s">
        <v>237</v>
      </c>
      <c r="C61" s="481">
        <v>4.5</v>
      </c>
      <c r="D61" s="481"/>
      <c r="E61" s="481" t="s">
        <v>237</v>
      </c>
      <c r="F61" s="481"/>
      <c r="G61" s="481"/>
      <c r="H61" s="481"/>
      <c r="I61" s="481">
        <v>4.5</v>
      </c>
      <c r="J61" s="481">
        <v>4034.922805</v>
      </c>
      <c r="K61" s="481"/>
      <c r="L61" s="481"/>
      <c r="M61" s="481"/>
      <c r="N61" s="481"/>
      <c r="O61" s="481">
        <v>50.5336</v>
      </c>
      <c r="P61" s="481"/>
      <c r="Q61" s="481"/>
      <c r="R61" s="480">
        <v>4089.9564050000004</v>
      </c>
    </row>
    <row r="62" spans="1:18" ht="12.75">
      <c r="A62" s="477" t="s">
        <v>238</v>
      </c>
      <c r="B62" s="481" t="s">
        <v>237</v>
      </c>
      <c r="C62" s="481" t="s">
        <v>237</v>
      </c>
      <c r="D62" s="481"/>
      <c r="E62" s="481" t="s">
        <v>237</v>
      </c>
      <c r="F62" s="481"/>
      <c r="G62" s="481"/>
      <c r="H62" s="481"/>
      <c r="I62" s="481" t="s">
        <v>237</v>
      </c>
      <c r="J62" s="481">
        <v>644.274015</v>
      </c>
      <c r="K62" s="481"/>
      <c r="L62" s="481"/>
      <c r="M62" s="481"/>
      <c r="N62" s="481"/>
      <c r="O62" s="481"/>
      <c r="P62" s="481"/>
      <c r="Q62" s="481"/>
      <c r="R62" s="480">
        <v>644.274015</v>
      </c>
    </row>
    <row r="63" spans="1:18" ht="12.75">
      <c r="A63" s="477" t="s">
        <v>239</v>
      </c>
      <c r="B63" s="481">
        <v>-476.718</v>
      </c>
      <c r="C63" s="481">
        <v>-25.233225699999995</v>
      </c>
      <c r="D63" s="481">
        <v>0</v>
      </c>
      <c r="E63" s="481">
        <v>24.7296</v>
      </c>
      <c r="F63" s="481">
        <v>35.54166</v>
      </c>
      <c r="G63" s="481"/>
      <c r="H63" s="481"/>
      <c r="I63" s="481">
        <v>-441.6799657</v>
      </c>
      <c r="J63" s="481">
        <v>-98.61528999999999</v>
      </c>
      <c r="K63" s="481">
        <v>-9.1</v>
      </c>
      <c r="L63" s="481"/>
      <c r="M63" s="481"/>
      <c r="N63" s="481"/>
      <c r="O63" s="481"/>
      <c r="P63" s="481"/>
      <c r="Q63" s="481"/>
      <c r="R63" s="480">
        <v>-549.3952557</v>
      </c>
    </row>
    <row r="64" spans="1:18" ht="12.75">
      <c r="A64" s="477" t="s">
        <v>240</v>
      </c>
      <c r="B64" s="481" t="s">
        <v>237</v>
      </c>
      <c r="C64" s="481" t="s">
        <v>237</v>
      </c>
      <c r="D64" s="481"/>
      <c r="E64" s="481" t="s">
        <v>237</v>
      </c>
      <c r="F64" s="481"/>
      <c r="G64" s="481"/>
      <c r="H64" s="481"/>
      <c r="I64" s="481" t="s">
        <v>237</v>
      </c>
      <c r="J64" s="481">
        <v>86.84990999999998</v>
      </c>
      <c r="K64" s="481"/>
      <c r="L64" s="481"/>
      <c r="M64" s="481"/>
      <c r="N64" s="481"/>
      <c r="O64" s="481"/>
      <c r="P64" s="481"/>
      <c r="Q64" s="481"/>
      <c r="R64" s="480">
        <v>86.84990999999998</v>
      </c>
    </row>
    <row r="65" spans="1:18" ht="12.75">
      <c r="A65" s="482" t="s">
        <v>41</v>
      </c>
      <c r="B65" s="483">
        <v>11201.403499999999</v>
      </c>
      <c r="C65" s="483">
        <v>9470.976189500001</v>
      </c>
      <c r="D65" s="483">
        <v>144.48</v>
      </c>
      <c r="E65" s="483">
        <v>381.08419999999995</v>
      </c>
      <c r="F65" s="483">
        <v>1320.5138100000001</v>
      </c>
      <c r="G65" s="483">
        <v>4497.3</v>
      </c>
      <c r="H65" s="483">
        <v>1250.97</v>
      </c>
      <c r="I65" s="483">
        <v>28266.7276995</v>
      </c>
      <c r="J65" s="483">
        <v>31806.09771999999</v>
      </c>
      <c r="K65" s="483">
        <v>19450.006495010002</v>
      </c>
      <c r="L65" s="483">
        <v>3038.337</v>
      </c>
      <c r="M65" s="483">
        <v>76.196</v>
      </c>
      <c r="N65" s="483">
        <v>5.2804</v>
      </c>
      <c r="O65" s="483">
        <v>49.054399999999994</v>
      </c>
      <c r="P65" s="483">
        <v>784</v>
      </c>
      <c r="Q65" s="483">
        <v>350</v>
      </c>
      <c r="R65" s="484">
        <v>83825.69971451</v>
      </c>
    </row>
    <row r="66" spans="1:18" ht="13.5" thickBot="1">
      <c r="A66" s="485" t="s">
        <v>42</v>
      </c>
      <c r="B66" s="481"/>
      <c r="C66" s="481"/>
      <c r="D66" s="481"/>
      <c r="E66" s="481"/>
      <c r="F66" s="481"/>
      <c r="G66" s="481"/>
      <c r="H66" s="481"/>
      <c r="I66" s="481"/>
      <c r="J66" s="481">
        <v>0</v>
      </c>
      <c r="K66" s="481"/>
      <c r="L66" s="481"/>
      <c r="M66" s="481"/>
      <c r="N66" s="481"/>
      <c r="O66" s="481"/>
      <c r="P66" s="481"/>
      <c r="Q66" s="481"/>
      <c r="R66" s="480">
        <v>0</v>
      </c>
    </row>
    <row r="67" spans="1:18" ht="14.25" thickBot="1" thickTop="1">
      <c r="A67" s="486" t="s">
        <v>43</v>
      </c>
      <c r="B67" s="487">
        <v>11201.403499999999</v>
      </c>
      <c r="C67" s="487">
        <v>9470.976189500001</v>
      </c>
      <c r="D67" s="487">
        <v>144.48</v>
      </c>
      <c r="E67" s="487">
        <v>381.08419999999995</v>
      </c>
      <c r="F67" s="487">
        <v>1320.5138100000001</v>
      </c>
      <c r="G67" s="487">
        <v>4497.3</v>
      </c>
      <c r="H67" s="487">
        <v>1250.97</v>
      </c>
      <c r="I67" s="487">
        <v>28266.7276995</v>
      </c>
      <c r="J67" s="487">
        <v>31806.09771999999</v>
      </c>
      <c r="K67" s="487">
        <v>19450.006495010002</v>
      </c>
      <c r="L67" s="487">
        <v>3038.337</v>
      </c>
      <c r="M67" s="487">
        <v>76.196</v>
      </c>
      <c r="N67" s="487">
        <v>5.2804</v>
      </c>
      <c r="O67" s="487">
        <v>49.054399999999994</v>
      </c>
      <c r="P67" s="487">
        <v>784</v>
      </c>
      <c r="Q67" s="487">
        <v>350</v>
      </c>
      <c r="R67" s="488">
        <v>83825.69971450999</v>
      </c>
    </row>
    <row r="68" spans="1:18" ht="14.25" thickBot="1" thickTop="1">
      <c r="A68" s="443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89"/>
    </row>
    <row r="69" spans="1:18" ht="13.5" thickTop="1">
      <c r="A69" s="490" t="s">
        <v>44</v>
      </c>
      <c r="B69" s="491">
        <v>-4888.0635</v>
      </c>
      <c r="C69" s="491">
        <v>-6370.0632195</v>
      </c>
      <c r="D69" s="491">
        <v>0</v>
      </c>
      <c r="E69" s="491">
        <v>2037.9823999999999</v>
      </c>
      <c r="F69" s="491" t="s">
        <v>237</v>
      </c>
      <c r="G69" s="491" t="s">
        <v>261</v>
      </c>
      <c r="H69" s="491">
        <v>0</v>
      </c>
      <c r="I69" s="491">
        <v>-9220.1443195</v>
      </c>
      <c r="J69" s="491">
        <v>-6292.287095000003</v>
      </c>
      <c r="K69" s="491">
        <v>-11424.66208137</v>
      </c>
      <c r="L69" s="491">
        <v>-3038.337</v>
      </c>
      <c r="M69" s="491">
        <v>-76.196</v>
      </c>
      <c r="N69" s="491">
        <v>-5.2804</v>
      </c>
      <c r="O69" s="491">
        <v>9475.2736</v>
      </c>
      <c r="P69" s="491">
        <v>1746</v>
      </c>
      <c r="Q69" s="491">
        <v>0</v>
      </c>
      <c r="R69" s="492">
        <v>-18835.63329587</v>
      </c>
    </row>
    <row r="70" spans="1:18" ht="12.75">
      <c r="A70" s="485" t="s">
        <v>241</v>
      </c>
      <c r="B70" s="481">
        <v>-1873.2834999999998</v>
      </c>
      <c r="C70" s="481">
        <v>-6323.1264195</v>
      </c>
      <c r="D70" s="481"/>
      <c r="E70" s="481"/>
      <c r="F70" s="481"/>
      <c r="G70" s="481"/>
      <c r="H70" s="481">
        <v>0</v>
      </c>
      <c r="I70" s="481">
        <v>-8196.4099195</v>
      </c>
      <c r="J70" s="481">
        <v>-3049.49012</v>
      </c>
      <c r="K70" s="481">
        <v>-11201</v>
      </c>
      <c r="L70" s="481">
        <v>-3038.337</v>
      </c>
      <c r="M70" s="481">
        <v>-76.196</v>
      </c>
      <c r="N70" s="481">
        <v>-5.2804</v>
      </c>
      <c r="O70" s="481">
        <v>12089.923</v>
      </c>
      <c r="P70" s="481">
        <v>1746</v>
      </c>
      <c r="Q70" s="481"/>
      <c r="R70" s="480">
        <v>-11730.790439499999</v>
      </c>
    </row>
    <row r="71" spans="1:18" ht="12.75">
      <c r="A71" s="485" t="s">
        <v>242</v>
      </c>
      <c r="B71" s="481">
        <v>-2983.68</v>
      </c>
      <c r="C71" s="481" t="s">
        <v>237</v>
      </c>
      <c r="D71" s="481"/>
      <c r="E71" s="481">
        <v>2014.4823999999999</v>
      </c>
      <c r="F71" s="481"/>
      <c r="G71" s="481"/>
      <c r="H71" s="481"/>
      <c r="I71" s="481">
        <v>-969.1976</v>
      </c>
      <c r="J71" s="481" t="s">
        <v>237</v>
      </c>
      <c r="K71" s="481"/>
      <c r="L71" s="481"/>
      <c r="M71" s="481"/>
      <c r="N71" s="481"/>
      <c r="O71" s="481" t="s">
        <v>237</v>
      </c>
      <c r="P71" s="481"/>
      <c r="Q71" s="481"/>
      <c r="R71" s="480">
        <v>-969.1976</v>
      </c>
    </row>
    <row r="72" spans="1:18" ht="12.75">
      <c r="A72" s="485" t="s">
        <v>6</v>
      </c>
      <c r="B72" s="481" t="s">
        <v>237</v>
      </c>
      <c r="C72" s="481">
        <v>-12.9</v>
      </c>
      <c r="D72" s="481"/>
      <c r="E72" s="481">
        <v>23.5</v>
      </c>
      <c r="F72" s="481"/>
      <c r="G72" s="481"/>
      <c r="H72" s="481"/>
      <c r="I72" s="481">
        <v>10.6</v>
      </c>
      <c r="J72" s="481">
        <v>-13.41312</v>
      </c>
      <c r="K72" s="481" t="s">
        <v>237</v>
      </c>
      <c r="L72" s="481"/>
      <c r="M72" s="481"/>
      <c r="N72" s="481"/>
      <c r="O72" s="481" t="s">
        <v>237</v>
      </c>
      <c r="P72" s="481"/>
      <c r="Q72" s="481"/>
      <c r="R72" s="480">
        <v>-2.8131199999999996</v>
      </c>
    </row>
    <row r="73" spans="1:18" ht="12.75">
      <c r="A73" s="485" t="s">
        <v>243</v>
      </c>
      <c r="B73" s="481" t="s">
        <v>237</v>
      </c>
      <c r="C73" s="481" t="s">
        <v>237</v>
      </c>
      <c r="D73" s="481"/>
      <c r="E73" s="481"/>
      <c r="F73" s="481"/>
      <c r="G73" s="481"/>
      <c r="H73" s="481"/>
      <c r="I73" s="481" t="s">
        <v>261</v>
      </c>
      <c r="J73" s="481">
        <v>-1718.0844249999998</v>
      </c>
      <c r="K73" s="481" t="s">
        <v>237</v>
      </c>
      <c r="L73" s="481"/>
      <c r="M73" s="481"/>
      <c r="N73" s="481"/>
      <c r="O73" s="481">
        <v>-87.548</v>
      </c>
      <c r="P73" s="481"/>
      <c r="Q73" s="481"/>
      <c r="R73" s="480">
        <v>-1805.6324249999998</v>
      </c>
    </row>
    <row r="74" spans="1:18" ht="13.5" thickBot="1">
      <c r="A74" s="485" t="s">
        <v>50</v>
      </c>
      <c r="B74" s="481">
        <v>-31.1</v>
      </c>
      <c r="C74" s="481">
        <v>-34.0368</v>
      </c>
      <c r="D74" s="481">
        <v>0</v>
      </c>
      <c r="E74" s="481">
        <v>0</v>
      </c>
      <c r="F74" s="481"/>
      <c r="G74" s="481"/>
      <c r="H74" s="481"/>
      <c r="I74" s="481">
        <v>-65.1368</v>
      </c>
      <c r="J74" s="481">
        <v>-1511.2994300000034</v>
      </c>
      <c r="K74" s="481">
        <v>-223.66208137000004</v>
      </c>
      <c r="L74" s="481"/>
      <c r="M74" s="481"/>
      <c r="N74" s="481"/>
      <c r="O74" s="481">
        <v>-2527.1014</v>
      </c>
      <c r="P74" s="481"/>
      <c r="Q74" s="481"/>
      <c r="R74" s="480">
        <v>-4327.199711370004</v>
      </c>
    </row>
    <row r="75" spans="1:18" ht="14.25" thickBot="1" thickTop="1">
      <c r="A75" s="486" t="s">
        <v>277</v>
      </c>
      <c r="B75" s="487">
        <v>6313.34</v>
      </c>
      <c r="C75" s="487">
        <v>3100.912970000001</v>
      </c>
      <c r="D75" s="487">
        <v>144.48</v>
      </c>
      <c r="E75" s="487">
        <v>2419.0665999999997</v>
      </c>
      <c r="F75" s="487">
        <v>1320.5138100000001</v>
      </c>
      <c r="G75" s="487">
        <v>4497.3</v>
      </c>
      <c r="H75" s="487">
        <v>1250.97</v>
      </c>
      <c r="I75" s="487">
        <v>19046.58338</v>
      </c>
      <c r="J75" s="487">
        <v>25513.810624999987</v>
      </c>
      <c r="K75" s="487">
        <v>8025.344413640003</v>
      </c>
      <c r="L75" s="487">
        <v>0</v>
      </c>
      <c r="M75" s="487">
        <v>0</v>
      </c>
      <c r="N75" s="487">
        <v>0</v>
      </c>
      <c r="O75" s="487">
        <v>9524.328000000001</v>
      </c>
      <c r="P75" s="487">
        <v>2530</v>
      </c>
      <c r="Q75" s="487">
        <v>350</v>
      </c>
      <c r="R75" s="488">
        <v>64990.06641863999</v>
      </c>
    </row>
    <row r="76" spans="1:18" ht="14.25" thickBot="1" thickTop="1">
      <c r="A76" s="443"/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89"/>
    </row>
    <row r="77" spans="1:18" ht="14.25" thickBot="1" thickTop="1">
      <c r="A77" s="486" t="s">
        <v>52</v>
      </c>
      <c r="B77" s="487">
        <v>6313.34</v>
      </c>
      <c r="C77" s="487">
        <v>3100.9129700000003</v>
      </c>
      <c r="D77" s="487">
        <v>144.48</v>
      </c>
      <c r="E77" s="487">
        <v>2419.0665999999997</v>
      </c>
      <c r="F77" s="487">
        <v>1320.51381</v>
      </c>
      <c r="G77" s="487">
        <v>4497.3</v>
      </c>
      <c r="H77" s="487">
        <v>1250.97</v>
      </c>
      <c r="I77" s="487">
        <v>19046.58338</v>
      </c>
      <c r="J77" s="487">
        <v>25513.810625</v>
      </c>
      <c r="K77" s="487">
        <v>8025.344413640001</v>
      </c>
      <c r="L77" s="487" t="s">
        <v>237</v>
      </c>
      <c r="M77" s="487" t="s">
        <v>237</v>
      </c>
      <c r="N77" s="487"/>
      <c r="O77" s="487">
        <v>9524.328</v>
      </c>
      <c r="P77" s="487">
        <v>2530</v>
      </c>
      <c r="Q77" s="487">
        <v>350</v>
      </c>
      <c r="R77" s="488">
        <v>64990.066418639995</v>
      </c>
    </row>
    <row r="78" spans="1:18" ht="13.5" thickTop="1">
      <c r="A78" s="493" t="s">
        <v>53</v>
      </c>
      <c r="B78" s="494">
        <v>5679.53</v>
      </c>
      <c r="C78" s="494">
        <v>1862.3673</v>
      </c>
      <c r="D78" s="494">
        <v>144.48</v>
      </c>
      <c r="E78" s="494">
        <v>2284.4583999999995</v>
      </c>
      <c r="F78" s="494">
        <v>1320.51381</v>
      </c>
      <c r="G78" s="494" t="s">
        <v>237</v>
      </c>
      <c r="H78" s="494" t="s">
        <v>237</v>
      </c>
      <c r="I78" s="494">
        <v>11291.349509999998</v>
      </c>
      <c r="J78" s="494">
        <v>5601.13349</v>
      </c>
      <c r="K78" s="494">
        <v>4368.868905860001</v>
      </c>
      <c r="L78" s="494" t="s">
        <v>237</v>
      </c>
      <c r="M78" s="494" t="s">
        <v>237</v>
      </c>
      <c r="N78" s="494"/>
      <c r="O78" s="494">
        <v>4650.966</v>
      </c>
      <c r="P78" s="494">
        <v>1746</v>
      </c>
      <c r="Q78" s="494">
        <v>119</v>
      </c>
      <c r="R78" s="495">
        <v>27777.31790586</v>
      </c>
    </row>
    <row r="79" spans="1:18" ht="12.75">
      <c r="A79" s="485" t="s">
        <v>246</v>
      </c>
      <c r="B79" s="481" t="s">
        <v>237</v>
      </c>
      <c r="C79" s="481" t="s">
        <v>237</v>
      </c>
      <c r="D79" s="481"/>
      <c r="E79" s="481">
        <v>2125.5584</v>
      </c>
      <c r="F79" s="481"/>
      <c r="G79" s="481"/>
      <c r="H79" s="481"/>
      <c r="I79" s="481">
        <v>2125.5584</v>
      </c>
      <c r="J79" s="481">
        <v>439.982235</v>
      </c>
      <c r="K79" s="481">
        <v>0</v>
      </c>
      <c r="L79" s="481"/>
      <c r="M79" s="481"/>
      <c r="N79" s="481"/>
      <c r="O79" s="481">
        <v>824.052</v>
      </c>
      <c r="P79" s="481"/>
      <c r="Q79" s="481"/>
      <c r="R79" s="480">
        <v>3389.592635</v>
      </c>
    </row>
    <row r="80" spans="1:18" ht="12.75">
      <c r="A80" s="485" t="s">
        <v>55</v>
      </c>
      <c r="B80" s="481">
        <v>0</v>
      </c>
      <c r="C80" s="481">
        <v>9.5907</v>
      </c>
      <c r="D80" s="481"/>
      <c r="E80" s="481">
        <v>0</v>
      </c>
      <c r="F80" s="481"/>
      <c r="G80" s="481"/>
      <c r="H80" s="481"/>
      <c r="I80" s="481">
        <v>9.5907</v>
      </c>
      <c r="J80" s="481">
        <v>758.4</v>
      </c>
      <c r="K80" s="481">
        <v>335.64299796380936</v>
      </c>
      <c r="L80" s="481"/>
      <c r="M80" s="481"/>
      <c r="N80" s="481"/>
      <c r="O80" s="481">
        <v>493.39292200000006</v>
      </c>
      <c r="P80" s="481"/>
      <c r="Q80" s="481"/>
      <c r="R80" s="480">
        <v>1597.0266199638093</v>
      </c>
    </row>
    <row r="81" spans="1:18" ht="12.75">
      <c r="A81" s="485" t="s">
        <v>56</v>
      </c>
      <c r="B81" s="481" t="s">
        <v>237</v>
      </c>
      <c r="C81" s="481" t="s">
        <v>237</v>
      </c>
      <c r="D81" s="481"/>
      <c r="E81" s="481" t="s">
        <v>237</v>
      </c>
      <c r="F81" s="481"/>
      <c r="G81" s="481"/>
      <c r="H81" s="481"/>
      <c r="I81" s="481" t="s">
        <v>237</v>
      </c>
      <c r="J81" s="481">
        <v>1384.0582</v>
      </c>
      <c r="K81" s="481" t="s">
        <v>237</v>
      </c>
      <c r="L81" s="481"/>
      <c r="M81" s="481"/>
      <c r="N81" s="481"/>
      <c r="O81" s="481" t="s">
        <v>237</v>
      </c>
      <c r="P81" s="481"/>
      <c r="Q81" s="481"/>
      <c r="R81" s="480">
        <v>1384.0582</v>
      </c>
    </row>
    <row r="82" spans="1:18" ht="12.75">
      <c r="A82" s="485" t="s">
        <v>57</v>
      </c>
      <c r="B82" s="481" t="s">
        <v>237</v>
      </c>
      <c r="C82" s="481">
        <v>5.682</v>
      </c>
      <c r="D82" s="481"/>
      <c r="E82" s="481" t="s">
        <v>237</v>
      </c>
      <c r="F82" s="481"/>
      <c r="G82" s="481" t="s">
        <v>237</v>
      </c>
      <c r="H82" s="481"/>
      <c r="I82" s="481">
        <v>5.682</v>
      </c>
      <c r="J82" s="481">
        <v>91.306335</v>
      </c>
      <c r="K82" s="481">
        <v>432.21067614892775</v>
      </c>
      <c r="L82" s="481"/>
      <c r="M82" s="481"/>
      <c r="N82" s="481"/>
      <c r="O82" s="481">
        <v>42.869111956000005</v>
      </c>
      <c r="P82" s="481"/>
      <c r="Q82" s="481"/>
      <c r="R82" s="480">
        <v>572.0681231049277</v>
      </c>
    </row>
    <row r="83" spans="1:18" ht="12.75">
      <c r="A83" s="485" t="s">
        <v>58</v>
      </c>
      <c r="B83" s="481">
        <v>867.99</v>
      </c>
      <c r="C83" s="481">
        <v>474.6171</v>
      </c>
      <c r="D83" s="481"/>
      <c r="E83" s="481">
        <v>0</v>
      </c>
      <c r="F83" s="481">
        <v>964.5428099999999</v>
      </c>
      <c r="G83" s="481"/>
      <c r="H83" s="481"/>
      <c r="I83" s="481">
        <v>2307.14991</v>
      </c>
      <c r="J83" s="481">
        <v>52.830284</v>
      </c>
      <c r="K83" s="481">
        <v>53.97422547440695</v>
      </c>
      <c r="L83" s="481"/>
      <c r="M83" s="481"/>
      <c r="N83" s="481"/>
      <c r="O83" s="481">
        <v>295.733485216</v>
      </c>
      <c r="P83" s="481"/>
      <c r="Q83" s="481"/>
      <c r="R83" s="480">
        <v>2709.6879046904073</v>
      </c>
    </row>
    <row r="84" spans="1:18" ht="12.75">
      <c r="A84" s="485" t="s">
        <v>59</v>
      </c>
      <c r="B84" s="481">
        <v>38.013000000000005</v>
      </c>
      <c r="C84" s="481">
        <v>280.9527</v>
      </c>
      <c r="D84" s="481"/>
      <c r="E84" s="481">
        <v>46.2</v>
      </c>
      <c r="F84" s="481"/>
      <c r="G84" s="481"/>
      <c r="H84" s="481"/>
      <c r="I84" s="481">
        <v>365.16569999999996</v>
      </c>
      <c r="J84" s="481">
        <v>253.73376</v>
      </c>
      <c r="K84" s="481">
        <v>85.31707490141524</v>
      </c>
      <c r="L84" s="481"/>
      <c r="M84" s="481"/>
      <c r="N84" s="481"/>
      <c r="O84" s="481">
        <v>0</v>
      </c>
      <c r="P84" s="481"/>
      <c r="Q84" s="481"/>
      <c r="R84" s="480">
        <v>704.2165349014152</v>
      </c>
    </row>
    <row r="85" spans="1:18" ht="12.75">
      <c r="A85" s="485" t="s">
        <v>60</v>
      </c>
      <c r="B85" s="481">
        <v>51.85899925317401</v>
      </c>
      <c r="C85" s="481">
        <v>16.5</v>
      </c>
      <c r="D85" s="481"/>
      <c r="E85" s="481">
        <v>9.1</v>
      </c>
      <c r="F85" s="481">
        <v>0</v>
      </c>
      <c r="G85" s="481"/>
      <c r="H85" s="481"/>
      <c r="I85" s="481">
        <v>77.458999253174</v>
      </c>
      <c r="J85" s="481">
        <v>265.44</v>
      </c>
      <c r="K85" s="481">
        <v>360.95685535214136</v>
      </c>
      <c r="L85" s="481"/>
      <c r="M85" s="481"/>
      <c r="N85" s="481"/>
      <c r="O85" s="481">
        <v>264.966</v>
      </c>
      <c r="P85" s="481"/>
      <c r="Q85" s="481"/>
      <c r="R85" s="480">
        <v>968.8218546053154</v>
      </c>
    </row>
    <row r="86" spans="1:18" ht="12.75">
      <c r="A86" s="485" t="s">
        <v>61</v>
      </c>
      <c r="B86" s="481">
        <v>4721.668000746826</v>
      </c>
      <c r="C86" s="481">
        <v>1075.0248</v>
      </c>
      <c r="D86" s="481">
        <v>144.48</v>
      </c>
      <c r="E86" s="481">
        <v>103.6</v>
      </c>
      <c r="F86" s="481">
        <v>355.97099999999995</v>
      </c>
      <c r="G86" s="481"/>
      <c r="H86" s="481"/>
      <c r="I86" s="481">
        <v>6400.743800746825</v>
      </c>
      <c r="J86" s="481">
        <v>2355.382676</v>
      </c>
      <c r="K86" s="481">
        <v>3100.7670760193005</v>
      </c>
      <c r="L86" s="481"/>
      <c r="M86" s="481"/>
      <c r="N86" s="481"/>
      <c r="O86" s="481">
        <v>2729.9524808280003</v>
      </c>
      <c r="P86" s="481">
        <v>1746</v>
      </c>
      <c r="Q86" s="481">
        <v>119</v>
      </c>
      <c r="R86" s="480">
        <v>16451.846033594127</v>
      </c>
    </row>
    <row r="87" spans="1:18" ht="12.75">
      <c r="A87" s="482" t="s">
        <v>62</v>
      </c>
      <c r="B87" s="496">
        <v>0</v>
      </c>
      <c r="C87" s="496">
        <v>0</v>
      </c>
      <c r="D87" s="496" t="s">
        <v>237</v>
      </c>
      <c r="E87" s="496" t="s">
        <v>237</v>
      </c>
      <c r="F87" s="496" t="s">
        <v>237</v>
      </c>
      <c r="G87" s="496" t="s">
        <v>237</v>
      </c>
      <c r="H87" s="496" t="s">
        <v>237</v>
      </c>
      <c r="I87" s="496">
        <v>0</v>
      </c>
      <c r="J87" s="496">
        <v>12314.514474999998</v>
      </c>
      <c r="K87" s="496">
        <v>3.9585</v>
      </c>
      <c r="L87" s="496" t="s">
        <v>237</v>
      </c>
      <c r="M87" s="496" t="s">
        <v>237</v>
      </c>
      <c r="N87" s="496"/>
      <c r="O87" s="496">
        <v>76.54</v>
      </c>
      <c r="P87" s="496" t="s">
        <v>237</v>
      </c>
      <c r="Q87" s="496">
        <v>0</v>
      </c>
      <c r="R87" s="484">
        <v>12395.012975</v>
      </c>
    </row>
    <row r="88" spans="1:18" ht="12.75">
      <c r="A88" s="485" t="s">
        <v>247</v>
      </c>
      <c r="B88" s="481">
        <v>0</v>
      </c>
      <c r="C88" s="481">
        <v>0</v>
      </c>
      <c r="D88" s="481"/>
      <c r="E88" s="481"/>
      <c r="F88" s="481"/>
      <c r="G88" s="481"/>
      <c r="H88" s="481"/>
      <c r="I88" s="481">
        <v>0</v>
      </c>
      <c r="J88" s="481">
        <v>183.195</v>
      </c>
      <c r="K88" s="481">
        <v>0</v>
      </c>
      <c r="L88" s="481"/>
      <c r="M88" s="481"/>
      <c r="N88" s="481"/>
      <c r="O88" s="481">
        <v>76.54</v>
      </c>
      <c r="P88" s="481"/>
      <c r="Q88" s="481"/>
      <c r="R88" s="480">
        <v>259.735</v>
      </c>
    </row>
    <row r="89" spans="1:18" ht="12.75">
      <c r="A89" s="485" t="s">
        <v>248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280.218</v>
      </c>
      <c r="K89" s="481" t="s">
        <v>237</v>
      </c>
      <c r="L89" s="481"/>
      <c r="M89" s="481"/>
      <c r="N89" s="481"/>
      <c r="O89" s="481" t="s">
        <v>237</v>
      </c>
      <c r="P89" s="481"/>
      <c r="Q89" s="481"/>
      <c r="R89" s="480">
        <v>280.218</v>
      </c>
    </row>
    <row r="90" spans="1:18" ht="12.75">
      <c r="A90" s="485" t="s">
        <v>249</v>
      </c>
      <c r="B90" s="481" t="s">
        <v>237</v>
      </c>
      <c r="C90" s="481" t="s">
        <v>237</v>
      </c>
      <c r="D90" s="481"/>
      <c r="E90" s="481"/>
      <c r="F90" s="481"/>
      <c r="G90" s="481"/>
      <c r="H90" s="481"/>
      <c r="I90" s="481" t="s">
        <v>237</v>
      </c>
      <c r="J90" s="481">
        <v>905.7643949999999</v>
      </c>
      <c r="K90" s="481" t="s">
        <v>237</v>
      </c>
      <c r="L90" s="481"/>
      <c r="M90" s="481"/>
      <c r="N90" s="481"/>
      <c r="O90" s="481" t="s">
        <v>237</v>
      </c>
      <c r="P90" s="481"/>
      <c r="Q90" s="481"/>
      <c r="R90" s="480">
        <v>905.7643949999999</v>
      </c>
    </row>
    <row r="91" spans="1:18" ht="12.75">
      <c r="A91" s="485" t="s">
        <v>250</v>
      </c>
      <c r="B91" s="481" t="s">
        <v>237</v>
      </c>
      <c r="C91" s="481" t="s">
        <v>237</v>
      </c>
      <c r="D91" s="481"/>
      <c r="E91" s="481"/>
      <c r="F91" s="481"/>
      <c r="G91" s="481"/>
      <c r="H91" s="481"/>
      <c r="I91" s="481" t="s">
        <v>237</v>
      </c>
      <c r="J91" s="481">
        <v>10945.337079999998</v>
      </c>
      <c r="K91" s="481">
        <v>3.9585</v>
      </c>
      <c r="L91" s="481"/>
      <c r="M91" s="481"/>
      <c r="N91" s="481"/>
      <c r="O91" s="481" t="s">
        <v>237</v>
      </c>
      <c r="P91" s="481"/>
      <c r="Q91" s="481"/>
      <c r="R91" s="480">
        <v>10949.295579999998</v>
      </c>
    </row>
    <row r="92" spans="1:18" ht="12.75">
      <c r="A92" s="497" t="s">
        <v>262</v>
      </c>
      <c r="B92" s="458">
        <v>633.81</v>
      </c>
      <c r="C92" s="458">
        <v>1238.5456700000002</v>
      </c>
      <c r="D92" s="458">
        <v>0</v>
      </c>
      <c r="E92" s="458">
        <v>134.6082</v>
      </c>
      <c r="F92" s="458">
        <v>0</v>
      </c>
      <c r="G92" s="458">
        <v>4497.3</v>
      </c>
      <c r="H92" s="458">
        <v>1250.97</v>
      </c>
      <c r="I92" s="458">
        <v>7755.233870000001</v>
      </c>
      <c r="J92" s="458">
        <v>5500.485860000001</v>
      </c>
      <c r="K92" s="458">
        <v>3652.5170077800008</v>
      </c>
      <c r="L92" s="458"/>
      <c r="M92" s="458"/>
      <c r="N92" s="458"/>
      <c r="O92" s="458">
        <v>4796.821999999998</v>
      </c>
      <c r="P92" s="458">
        <v>784</v>
      </c>
      <c r="Q92" s="458">
        <v>231</v>
      </c>
      <c r="R92" s="498">
        <v>22720.058737780004</v>
      </c>
    </row>
    <row r="93" spans="1:18" ht="12.75">
      <c r="A93" s="499" t="s">
        <v>64</v>
      </c>
      <c r="B93" s="500">
        <v>633.81</v>
      </c>
      <c r="C93" s="483">
        <v>1238.5456700000002</v>
      </c>
      <c r="D93" s="483">
        <v>0</v>
      </c>
      <c r="E93" s="500">
        <v>134.6082</v>
      </c>
      <c r="F93" s="483">
        <v>0</v>
      </c>
      <c r="G93" s="483">
        <v>4497.3</v>
      </c>
      <c r="H93" s="483">
        <v>1250.97</v>
      </c>
      <c r="I93" s="500">
        <v>7755.233870000001</v>
      </c>
      <c r="J93" s="500">
        <v>2728.9514750000003</v>
      </c>
      <c r="K93" s="500">
        <v>3652.5170077800008</v>
      </c>
      <c r="L93" s="483"/>
      <c r="M93" s="483"/>
      <c r="N93" s="483"/>
      <c r="O93" s="483">
        <v>4482.308991999998</v>
      </c>
      <c r="P93" s="483">
        <v>784</v>
      </c>
      <c r="Q93" s="500">
        <v>231</v>
      </c>
      <c r="R93" s="501">
        <v>19634.011344780003</v>
      </c>
    </row>
    <row r="94" spans="1:18" ht="12.75">
      <c r="A94" s="499" t="s">
        <v>65</v>
      </c>
      <c r="B94" s="483"/>
      <c r="C94" s="483" t="s">
        <v>237</v>
      </c>
      <c r="D94" s="483"/>
      <c r="E94" s="483"/>
      <c r="F94" s="483"/>
      <c r="G94" s="483"/>
      <c r="H94" s="483"/>
      <c r="I94" s="483"/>
      <c r="J94" s="500">
        <v>2771.534385</v>
      </c>
      <c r="K94" s="500" t="s">
        <v>237</v>
      </c>
      <c r="L94" s="483"/>
      <c r="M94" s="483"/>
      <c r="N94" s="502"/>
      <c r="O94" s="502">
        <v>314.513008</v>
      </c>
      <c r="P94" s="483"/>
      <c r="Q94" s="483"/>
      <c r="R94" s="501">
        <v>3086.047393</v>
      </c>
    </row>
    <row r="95" spans="1:18" ht="13.5" thickBot="1">
      <c r="A95" s="482" t="s">
        <v>66</v>
      </c>
      <c r="B95" s="496"/>
      <c r="C95" s="503"/>
      <c r="D95" s="496"/>
      <c r="E95" s="496"/>
      <c r="F95" s="496"/>
      <c r="G95" s="496"/>
      <c r="H95" s="496"/>
      <c r="I95" s="496"/>
      <c r="J95" s="504">
        <v>2097.6767999999997</v>
      </c>
      <c r="K95" s="504" t="s">
        <v>237</v>
      </c>
      <c r="L95" s="496"/>
      <c r="M95" s="496"/>
      <c r="N95" s="478"/>
      <c r="O95" s="478" t="s">
        <v>237</v>
      </c>
      <c r="P95" s="496"/>
      <c r="Q95" s="496"/>
      <c r="R95" s="484">
        <v>2097.6767999999997</v>
      </c>
    </row>
    <row r="96" spans="1:18" ht="13.5" thickTop="1">
      <c r="A96" s="505" t="s">
        <v>251</v>
      </c>
      <c r="B96" s="506">
        <v>8663</v>
      </c>
      <c r="C96" s="506">
        <v>23589.9</v>
      </c>
      <c r="D96" s="506">
        <v>0</v>
      </c>
      <c r="E96" s="507" t="s">
        <v>237</v>
      </c>
      <c r="F96" s="507" t="s">
        <v>237</v>
      </c>
      <c r="G96" s="507" t="s">
        <v>237</v>
      </c>
      <c r="H96" s="506">
        <v>115.9</v>
      </c>
      <c r="I96" s="506">
        <v>32368.8</v>
      </c>
      <c r="J96" s="506">
        <v>9196.2</v>
      </c>
      <c r="K96" s="506">
        <v>63536</v>
      </c>
      <c r="L96" s="506">
        <v>35329.5</v>
      </c>
      <c r="M96" s="506">
        <v>88.6</v>
      </c>
      <c r="N96" s="506">
        <v>61.4</v>
      </c>
      <c r="O96" s="506">
        <v>140580.5</v>
      </c>
      <c r="P96" s="507" t="s">
        <v>237</v>
      </c>
      <c r="Q96" s="507" t="s">
        <v>237</v>
      </c>
      <c r="R96" s="508" t="s">
        <v>237</v>
      </c>
    </row>
    <row r="97" spans="1:18" ht="13.5" thickBot="1">
      <c r="A97" s="477" t="s">
        <v>252</v>
      </c>
      <c r="B97" s="428">
        <v>1800</v>
      </c>
      <c r="C97" s="428">
        <v>6438.9</v>
      </c>
      <c r="D97" s="428">
        <v>0</v>
      </c>
      <c r="E97" s="431" t="s">
        <v>237</v>
      </c>
      <c r="F97" s="431" t="s">
        <v>237</v>
      </c>
      <c r="G97" s="431" t="s">
        <v>237</v>
      </c>
      <c r="H97" s="428">
        <v>27.6</v>
      </c>
      <c r="I97" s="428">
        <v>8266.5</v>
      </c>
      <c r="J97" s="428">
        <v>3202.8</v>
      </c>
      <c r="K97" s="428">
        <v>11505.1</v>
      </c>
      <c r="L97" s="428">
        <v>12578.7</v>
      </c>
      <c r="M97" s="428">
        <v>15</v>
      </c>
      <c r="N97" s="428">
        <v>18.9</v>
      </c>
      <c r="O97" s="428">
        <v>35587</v>
      </c>
      <c r="P97" s="431" t="s">
        <v>237</v>
      </c>
      <c r="Q97" s="431" t="s">
        <v>237</v>
      </c>
      <c r="R97" s="509" t="s">
        <v>237</v>
      </c>
    </row>
    <row r="98" spans="1:18" ht="13.5" thickTop="1">
      <c r="A98" s="510" t="s">
        <v>74</v>
      </c>
      <c r="B98" s="511">
        <v>545421.4</v>
      </c>
      <c r="C98" s="517" t="s">
        <v>263</v>
      </c>
      <c r="D98" s="514"/>
      <c r="E98" s="514"/>
      <c r="F98" s="515" t="s">
        <v>76</v>
      </c>
      <c r="G98" s="514"/>
      <c r="H98" s="516"/>
      <c r="I98" s="517" t="s">
        <v>264</v>
      </c>
      <c r="J98" s="518"/>
      <c r="K98" s="512" t="s">
        <v>265</v>
      </c>
      <c r="L98" s="519">
        <v>1580.5803823961985</v>
      </c>
      <c r="M98" s="514"/>
      <c r="N98" s="514"/>
      <c r="O98" s="515" t="s">
        <v>266</v>
      </c>
      <c r="P98" s="520"/>
      <c r="Q98" s="514"/>
      <c r="R98" s="521">
        <v>5.9</v>
      </c>
    </row>
    <row r="99" spans="1:18" ht="13.5" thickBot="1">
      <c r="A99" s="522" t="s">
        <v>79</v>
      </c>
      <c r="B99" s="523">
        <v>557010</v>
      </c>
      <c r="C99" s="530" t="s">
        <v>281</v>
      </c>
      <c r="D99" s="528"/>
      <c r="E99" s="526">
        <v>70.712</v>
      </c>
      <c r="F99" s="527" t="s">
        <v>268</v>
      </c>
      <c r="G99" s="528"/>
      <c r="H99" s="529">
        <v>1185.4522530052889</v>
      </c>
      <c r="I99" s="530" t="s">
        <v>269</v>
      </c>
      <c r="J99" s="531"/>
      <c r="K99" s="532" t="s">
        <v>270</v>
      </c>
      <c r="L99" s="529">
        <v>1996.1378549609683</v>
      </c>
      <c r="M99" s="528"/>
      <c r="N99" s="528"/>
      <c r="O99" s="527" t="s">
        <v>271</v>
      </c>
      <c r="P99" s="533"/>
      <c r="Q99" s="528"/>
      <c r="R99" s="534">
        <v>5.8</v>
      </c>
    </row>
  </sheetData>
  <sheetProtection/>
  <mergeCells count="4">
    <mergeCell ref="A1:Q1"/>
    <mergeCell ref="A2:Q2"/>
    <mergeCell ref="A53:R53"/>
    <mergeCell ref="A54:R54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99"/>
  <sheetViews>
    <sheetView zoomScale="25" zoomScaleNormal="25" zoomScalePageLayoutView="0" workbookViewId="0" topLeftCell="A1">
      <selection activeCell="AH65" sqref="AH65"/>
    </sheetView>
  </sheetViews>
  <sheetFormatPr defaultColWidth="9.140625" defaultRowHeight="12.75"/>
  <cols>
    <col min="1" max="1" width="28.421875" style="0" customWidth="1"/>
  </cols>
  <sheetData>
    <row r="1" spans="1:17" ht="12.75">
      <c r="A1" s="568" t="s">
        <v>316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ht="12.75">
      <c r="A2" s="569" t="s">
        <v>222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ht="12.75">
      <c r="A3" s="263" t="s">
        <v>315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3.5" thickBot="1">
      <c r="A4" s="263" t="s">
        <v>309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thickTop="1">
      <c r="A5" s="416"/>
      <c r="B5" s="417" t="s">
        <v>224</v>
      </c>
      <c r="C5" s="418" t="s">
        <v>87</v>
      </c>
      <c r="D5" s="418" t="s">
        <v>8</v>
      </c>
      <c r="E5" s="418" t="s">
        <v>5</v>
      </c>
      <c r="F5" s="418" t="s">
        <v>225</v>
      </c>
      <c r="G5" s="418" t="s">
        <v>6</v>
      </c>
      <c r="H5" s="418" t="s">
        <v>226</v>
      </c>
      <c r="I5" s="418" t="s">
        <v>10</v>
      </c>
      <c r="J5" s="418" t="s">
        <v>11</v>
      </c>
      <c r="K5" s="418" t="s">
        <v>12</v>
      </c>
      <c r="L5" s="418" t="s">
        <v>14</v>
      </c>
      <c r="M5" s="418" t="s">
        <v>228</v>
      </c>
      <c r="N5" s="418" t="s">
        <v>275</v>
      </c>
      <c r="O5" s="418" t="s">
        <v>16</v>
      </c>
      <c r="P5" s="418" t="s">
        <v>317</v>
      </c>
      <c r="Q5" s="419" t="s">
        <v>17</v>
      </c>
    </row>
    <row r="6" spans="1:17" ht="12.75">
      <c r="A6" s="420" t="s">
        <v>229</v>
      </c>
      <c r="B6" s="421"/>
      <c r="C6" s="422"/>
      <c r="D6" s="422">
        <v>4300</v>
      </c>
      <c r="E6" s="422">
        <v>7000</v>
      </c>
      <c r="F6" s="422">
        <v>7700</v>
      </c>
      <c r="G6" s="422">
        <v>5000</v>
      </c>
      <c r="H6" s="422">
        <v>3000</v>
      </c>
      <c r="I6" s="422">
        <v>2300</v>
      </c>
      <c r="J6" s="422"/>
      <c r="K6" s="422">
        <v>9100</v>
      </c>
      <c r="L6" s="422">
        <v>860</v>
      </c>
      <c r="M6" s="422">
        <v>8600</v>
      </c>
      <c r="N6" s="422">
        <v>860</v>
      </c>
      <c r="O6" s="422">
        <v>860</v>
      </c>
      <c r="P6" s="422" t="s">
        <v>318</v>
      </c>
      <c r="Q6" s="423">
        <v>10000</v>
      </c>
    </row>
    <row r="7" spans="1:17" ht="13.5" thickBot="1">
      <c r="A7" s="424" t="s">
        <v>30</v>
      </c>
      <c r="B7" s="425" t="s">
        <v>230</v>
      </c>
      <c r="C7" s="426" t="s">
        <v>230</v>
      </c>
      <c r="D7" s="426" t="s">
        <v>230</v>
      </c>
      <c r="E7" s="426" t="s">
        <v>230</v>
      </c>
      <c r="F7" s="426" t="s">
        <v>230</v>
      </c>
      <c r="G7" s="426" t="s">
        <v>230</v>
      </c>
      <c r="H7" s="426" t="s">
        <v>230</v>
      </c>
      <c r="I7" s="426" t="s">
        <v>230</v>
      </c>
      <c r="J7" s="426" t="s">
        <v>230</v>
      </c>
      <c r="K7" s="426" t="s">
        <v>231</v>
      </c>
      <c r="L7" s="426" t="s">
        <v>232</v>
      </c>
      <c r="M7" s="426" t="s">
        <v>232</v>
      </c>
      <c r="N7" s="426" t="s">
        <v>232</v>
      </c>
      <c r="O7" s="426" t="s">
        <v>232</v>
      </c>
      <c r="P7" s="426" t="s">
        <v>233</v>
      </c>
      <c r="Q7" s="427" t="s">
        <v>233</v>
      </c>
    </row>
    <row r="8" spans="1:17" ht="13.5" thickTop="1">
      <c r="A8" s="420" t="s">
        <v>234</v>
      </c>
      <c r="B8" s="428">
        <v>1945.9719999999998</v>
      </c>
      <c r="C8" s="429">
        <v>43709.378</v>
      </c>
      <c r="D8" s="429">
        <v>721.889</v>
      </c>
      <c r="E8" s="429"/>
      <c r="F8" s="429"/>
      <c r="G8" s="429"/>
      <c r="H8" s="429">
        <v>14393</v>
      </c>
      <c r="I8" s="429">
        <v>5278</v>
      </c>
      <c r="J8" s="429">
        <v>2275.53</v>
      </c>
      <c r="K8" s="429">
        <v>707.837975</v>
      </c>
      <c r="L8" s="429">
        <v>46083.7</v>
      </c>
      <c r="M8" s="429">
        <v>93</v>
      </c>
      <c r="N8" s="429">
        <v>57.7</v>
      </c>
      <c r="O8" s="429"/>
      <c r="P8" s="429">
        <v>811</v>
      </c>
      <c r="Q8" s="430">
        <v>375</v>
      </c>
    </row>
    <row r="9" spans="1:17" ht="12.75">
      <c r="A9" s="420" t="s">
        <v>235</v>
      </c>
      <c r="B9" s="431">
        <v>16426.7</v>
      </c>
      <c r="C9" s="432">
        <v>0</v>
      </c>
      <c r="D9" s="432"/>
      <c r="E9" s="432">
        <v>389.66700000000003</v>
      </c>
      <c r="F9" s="432">
        <v>1914.492541</v>
      </c>
      <c r="G9" s="432"/>
      <c r="H9" s="432"/>
      <c r="I9" s="432"/>
      <c r="J9" s="432">
        <v>34142.966695</v>
      </c>
      <c r="K9" s="432">
        <v>21797</v>
      </c>
      <c r="L9" s="432"/>
      <c r="M9" s="432"/>
      <c r="N9" s="432"/>
      <c r="O9" s="432">
        <v>463.5</v>
      </c>
      <c r="P9" s="432"/>
      <c r="Q9" s="433"/>
    </row>
    <row r="10" spans="1:17" ht="12.75">
      <c r="A10" s="420" t="s">
        <v>236</v>
      </c>
      <c r="B10" s="431" t="s">
        <v>237</v>
      </c>
      <c r="C10" s="432">
        <v>0</v>
      </c>
      <c r="D10" s="432"/>
      <c r="E10" s="432"/>
      <c r="F10" s="432"/>
      <c r="G10" s="432"/>
      <c r="H10" s="432"/>
      <c r="I10" s="432"/>
      <c r="J10" s="432">
        <v>3824.246</v>
      </c>
      <c r="K10" s="432"/>
      <c r="L10" s="432"/>
      <c r="M10" s="432"/>
      <c r="N10" s="432"/>
      <c r="O10" s="432">
        <v>1144.3</v>
      </c>
      <c r="P10" s="432"/>
      <c r="Q10" s="433"/>
    </row>
    <row r="11" spans="1:17" ht="12.75">
      <c r="A11" s="420" t="s">
        <v>238</v>
      </c>
      <c r="B11" s="431" t="s">
        <v>237</v>
      </c>
      <c r="C11" s="432" t="s">
        <v>237</v>
      </c>
      <c r="D11" s="432"/>
      <c r="E11" s="432"/>
      <c r="F11" s="432"/>
      <c r="G11" s="432"/>
      <c r="H11" s="432"/>
      <c r="I11" s="432"/>
      <c r="J11" s="432">
        <v>606.007</v>
      </c>
      <c r="K11" s="432"/>
      <c r="L11" s="432"/>
      <c r="M11" s="432"/>
      <c r="N11" s="432"/>
      <c r="O11" s="432"/>
      <c r="P11" s="432"/>
      <c r="Q11" s="433"/>
    </row>
    <row r="12" spans="1:17" ht="12.75">
      <c r="A12" s="420" t="s">
        <v>239</v>
      </c>
      <c r="B12" s="431">
        <v>531.1279999999999</v>
      </c>
      <c r="C12" s="432">
        <v>1113.674</v>
      </c>
      <c r="D12" s="432">
        <v>0</v>
      </c>
      <c r="E12" s="432">
        <v>-46.938</v>
      </c>
      <c r="F12" s="432">
        <v>-48.412</v>
      </c>
      <c r="G12" s="432">
        <v>0</v>
      </c>
      <c r="H12" s="432"/>
      <c r="I12" s="432"/>
      <c r="J12" s="432">
        <v>-374.948</v>
      </c>
      <c r="K12" s="432">
        <v>-59</v>
      </c>
      <c r="L12" s="432"/>
      <c r="M12" s="432"/>
      <c r="N12" s="432"/>
      <c r="O12" s="432"/>
      <c r="P12" s="432"/>
      <c r="Q12" s="433"/>
    </row>
    <row r="13" spans="1:17" ht="12.75">
      <c r="A13" s="420" t="s">
        <v>240</v>
      </c>
      <c r="B13" s="431" t="s">
        <v>237</v>
      </c>
      <c r="C13" s="432" t="s">
        <v>237</v>
      </c>
      <c r="D13" s="432"/>
      <c r="E13" s="432"/>
      <c r="F13" s="432"/>
      <c r="G13" s="432"/>
      <c r="H13" s="432"/>
      <c r="I13" s="432"/>
      <c r="J13" s="432">
        <v>115.297</v>
      </c>
      <c r="K13" s="432"/>
      <c r="L13" s="432"/>
      <c r="M13" s="432"/>
      <c r="N13" s="432"/>
      <c r="O13" s="432"/>
      <c r="P13" s="432"/>
      <c r="Q13" s="433"/>
    </row>
    <row r="14" spans="1:17" ht="12.75">
      <c r="A14" s="434" t="s">
        <v>41</v>
      </c>
      <c r="B14" s="435">
        <v>18903.8</v>
      </c>
      <c r="C14" s="436">
        <v>44823.051999999996</v>
      </c>
      <c r="D14" s="436">
        <v>721.889</v>
      </c>
      <c r="E14" s="436">
        <v>342.72900000000004</v>
      </c>
      <c r="F14" s="436">
        <v>1866.080541</v>
      </c>
      <c r="G14" s="436">
        <v>0</v>
      </c>
      <c r="H14" s="436">
        <v>14393</v>
      </c>
      <c r="I14" s="436">
        <v>5278</v>
      </c>
      <c r="J14" s="436">
        <v>31728.592695</v>
      </c>
      <c r="K14" s="436">
        <v>22445.837975</v>
      </c>
      <c r="L14" s="436">
        <v>46083.7</v>
      </c>
      <c r="M14" s="436">
        <v>93</v>
      </c>
      <c r="N14" s="436">
        <v>57.7</v>
      </c>
      <c r="O14" s="436">
        <v>-680.8</v>
      </c>
      <c r="P14" s="436">
        <v>811</v>
      </c>
      <c r="Q14" s="437">
        <v>375</v>
      </c>
    </row>
    <row r="15" spans="1:17" ht="13.5" thickBot="1">
      <c r="A15" s="438" t="s">
        <v>42</v>
      </c>
      <c r="B15" s="431"/>
      <c r="C15" s="432"/>
      <c r="D15" s="432"/>
      <c r="E15" s="432"/>
      <c r="F15" s="432"/>
      <c r="G15" s="432"/>
      <c r="H15" s="432"/>
      <c r="I15" s="432"/>
      <c r="J15" s="432">
        <v>0</v>
      </c>
      <c r="K15" s="432"/>
      <c r="L15" s="432"/>
      <c r="M15" s="432"/>
      <c r="N15" s="432"/>
      <c r="O15" s="432"/>
      <c r="P15" s="432"/>
      <c r="Q15" s="433"/>
    </row>
    <row r="16" spans="1:17" ht="14.25" thickBot="1" thickTop="1">
      <c r="A16" s="439" t="s">
        <v>43</v>
      </c>
      <c r="B16" s="440">
        <v>18903.8</v>
      </c>
      <c r="C16" s="441">
        <v>44823.051999999996</v>
      </c>
      <c r="D16" s="441">
        <v>721.889</v>
      </c>
      <c r="E16" s="441">
        <v>342.72900000000004</v>
      </c>
      <c r="F16" s="441">
        <v>1866.080541</v>
      </c>
      <c r="G16" s="441">
        <v>0</v>
      </c>
      <c r="H16" s="441">
        <v>14393</v>
      </c>
      <c r="I16" s="441">
        <v>5278</v>
      </c>
      <c r="J16" s="441">
        <v>31728.592695</v>
      </c>
      <c r="K16" s="441">
        <v>22445.837975</v>
      </c>
      <c r="L16" s="441">
        <v>46083.7</v>
      </c>
      <c r="M16" s="441">
        <v>93</v>
      </c>
      <c r="N16" s="441">
        <v>57.7</v>
      </c>
      <c r="O16" s="441">
        <v>-680.8</v>
      </c>
      <c r="P16" s="441">
        <v>811</v>
      </c>
      <c r="Q16" s="442">
        <v>375</v>
      </c>
    </row>
    <row r="17" spans="1:17" ht="14.25" thickBot="1" thickTop="1">
      <c r="A17" s="443" t="s">
        <v>237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</row>
    <row r="18" spans="1:17" ht="13.5" thickTop="1">
      <c r="A18" s="445" t="s">
        <v>44</v>
      </c>
      <c r="B18" s="446">
        <v>-8938.671</v>
      </c>
      <c r="C18" s="447">
        <v>-34014.955</v>
      </c>
      <c r="D18" s="447">
        <v>0</v>
      </c>
      <c r="E18" s="447">
        <v>2989.683</v>
      </c>
      <c r="F18" s="447" t="s">
        <v>237</v>
      </c>
      <c r="G18" s="447">
        <v>159</v>
      </c>
      <c r="H18" s="447" t="s">
        <v>237</v>
      </c>
      <c r="I18" s="447">
        <v>0</v>
      </c>
      <c r="J18" s="447">
        <v>-5630.195695</v>
      </c>
      <c r="K18" s="447">
        <v>-13333.463856999999</v>
      </c>
      <c r="L18" s="447">
        <v>-46083.7</v>
      </c>
      <c r="M18" s="447">
        <v>-93</v>
      </c>
      <c r="N18" s="447">
        <v>-57.7</v>
      </c>
      <c r="O18" s="447">
        <v>120985.7</v>
      </c>
      <c r="P18" s="447">
        <v>2150.7036413572796</v>
      </c>
      <c r="Q18" s="448" t="s">
        <v>237</v>
      </c>
    </row>
    <row r="19" spans="1:17" ht="12.75">
      <c r="A19" s="438" t="s">
        <v>241</v>
      </c>
      <c r="B19" s="431">
        <v>-4564.5830000000005</v>
      </c>
      <c r="C19" s="432">
        <v>-33776.66</v>
      </c>
      <c r="D19" s="432"/>
      <c r="E19" s="432"/>
      <c r="F19" s="432"/>
      <c r="G19" s="432"/>
      <c r="H19" s="432"/>
      <c r="I19" s="432"/>
      <c r="J19" s="432">
        <v>-2653.901</v>
      </c>
      <c r="K19" s="432">
        <v>-13325.721</v>
      </c>
      <c r="L19" s="432">
        <v>-46083.7</v>
      </c>
      <c r="M19" s="432">
        <v>-93</v>
      </c>
      <c r="N19" s="432">
        <v>-57.7</v>
      </c>
      <c r="O19" s="432">
        <v>150698.3</v>
      </c>
      <c r="P19" s="432">
        <v>2150.7036413572796</v>
      </c>
      <c r="Q19" s="433"/>
    </row>
    <row r="20" spans="1:17" ht="12.75">
      <c r="A20" s="438" t="s">
        <v>242</v>
      </c>
      <c r="B20" s="431">
        <v>-4328.088</v>
      </c>
      <c r="C20" s="432" t="s">
        <v>237</v>
      </c>
      <c r="D20" s="432"/>
      <c r="E20" s="432">
        <v>2989.683</v>
      </c>
      <c r="F20" s="432"/>
      <c r="G20" s="432"/>
      <c r="H20" s="432"/>
      <c r="I20" s="432"/>
      <c r="J20" s="432" t="s">
        <v>237</v>
      </c>
      <c r="K20" s="432"/>
      <c r="L20" s="432"/>
      <c r="M20" s="432"/>
      <c r="N20" s="432"/>
      <c r="O20" s="432"/>
      <c r="P20" s="432"/>
      <c r="Q20" s="433"/>
    </row>
    <row r="21" spans="1:17" ht="12.75">
      <c r="A21" s="438" t="s">
        <v>6</v>
      </c>
      <c r="B21" s="431" t="s">
        <v>237</v>
      </c>
      <c r="C21" s="432">
        <v>-140</v>
      </c>
      <c r="D21" s="432"/>
      <c r="E21" s="432"/>
      <c r="F21" s="432"/>
      <c r="G21" s="432">
        <v>159</v>
      </c>
      <c r="H21" s="432"/>
      <c r="I21" s="432"/>
      <c r="J21" s="432">
        <v>-45.087</v>
      </c>
      <c r="K21" s="432"/>
      <c r="L21" s="432"/>
      <c r="M21" s="432"/>
      <c r="N21" s="432"/>
      <c r="O21" s="432"/>
      <c r="P21" s="432"/>
      <c r="Q21" s="433"/>
    </row>
    <row r="22" spans="1:17" ht="12.75">
      <c r="A22" s="438" t="s">
        <v>243</v>
      </c>
      <c r="B22" s="431" t="s">
        <v>237</v>
      </c>
      <c r="C22" s="432" t="s">
        <v>244</v>
      </c>
      <c r="D22" s="432"/>
      <c r="E22" s="432"/>
      <c r="F22" s="432"/>
      <c r="G22" s="432"/>
      <c r="H22" s="432"/>
      <c r="I22" s="432"/>
      <c r="J22" s="432">
        <v>-1830.271</v>
      </c>
      <c r="K22" s="432"/>
      <c r="L22" s="432"/>
      <c r="M22" s="432"/>
      <c r="N22" s="432"/>
      <c r="O22" s="432">
        <v>-837</v>
      </c>
      <c r="P22" s="432"/>
      <c r="Q22" s="433"/>
    </row>
    <row r="23" spans="1:17" ht="13.5" thickBot="1">
      <c r="A23" s="438" t="s">
        <v>50</v>
      </c>
      <c r="B23" s="431">
        <v>-46</v>
      </c>
      <c r="C23" s="432">
        <v>-98.295</v>
      </c>
      <c r="D23" s="432">
        <v>0</v>
      </c>
      <c r="E23" s="432">
        <v>0</v>
      </c>
      <c r="F23" s="432"/>
      <c r="G23" s="432"/>
      <c r="H23" s="432"/>
      <c r="I23" s="432"/>
      <c r="J23" s="432">
        <v>-1100.9366950000003</v>
      </c>
      <c r="K23" s="432">
        <v>-7.742857</v>
      </c>
      <c r="L23" s="432"/>
      <c r="M23" s="432"/>
      <c r="N23" s="432"/>
      <c r="O23" s="432">
        <v>-28875.6</v>
      </c>
      <c r="P23" s="432"/>
      <c r="Q23" s="433"/>
    </row>
    <row r="24" spans="1:17" ht="14.25" thickBot="1" thickTop="1">
      <c r="A24" s="439" t="s">
        <v>278</v>
      </c>
      <c r="B24" s="440">
        <v>9965.128999999999</v>
      </c>
      <c r="C24" s="441">
        <v>10808.096999999994</v>
      </c>
      <c r="D24" s="441">
        <v>721.889</v>
      </c>
      <c r="E24" s="441">
        <v>3332.4120000000003</v>
      </c>
      <c r="F24" s="441">
        <v>1866.080541</v>
      </c>
      <c r="G24" s="441">
        <v>159</v>
      </c>
      <c r="H24" s="441">
        <v>14393</v>
      </c>
      <c r="I24" s="441">
        <v>5278</v>
      </c>
      <c r="J24" s="441">
        <v>26098.396999999997</v>
      </c>
      <c r="K24" s="441">
        <v>9112.374118</v>
      </c>
      <c r="L24" s="441" t="s">
        <v>237</v>
      </c>
      <c r="M24" s="441" t="s">
        <v>237</v>
      </c>
      <c r="N24" s="441"/>
      <c r="O24" s="441">
        <v>120304.9</v>
      </c>
      <c r="P24" s="441">
        <v>2961.7036413572796</v>
      </c>
      <c r="Q24" s="449">
        <v>375</v>
      </c>
    </row>
    <row r="25" spans="1:17" ht="14.25" thickBot="1" thickTop="1">
      <c r="A25" s="450"/>
      <c r="B25" s="444"/>
      <c r="C25" s="444"/>
      <c r="D25" s="444" t="s">
        <v>237</v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</row>
    <row r="26" spans="1:17" ht="14.25" thickBot="1" thickTop="1">
      <c r="A26" s="439" t="s">
        <v>52</v>
      </c>
      <c r="B26" s="440">
        <v>9965.129</v>
      </c>
      <c r="C26" s="440">
        <v>10808.097000000002</v>
      </c>
      <c r="D26" s="441">
        <v>721.889</v>
      </c>
      <c r="E26" s="441">
        <v>3332.412</v>
      </c>
      <c r="F26" s="441">
        <v>1866.080541</v>
      </c>
      <c r="G26" s="441">
        <v>159</v>
      </c>
      <c r="H26" s="441">
        <v>14393</v>
      </c>
      <c r="I26" s="441">
        <v>5278</v>
      </c>
      <c r="J26" s="441">
        <v>26098.397000000004</v>
      </c>
      <c r="K26" s="441">
        <v>9112.374118</v>
      </c>
      <c r="L26" s="441" t="s">
        <v>237</v>
      </c>
      <c r="M26" s="441" t="s">
        <v>237</v>
      </c>
      <c r="N26" s="441"/>
      <c r="O26" s="441">
        <v>120304.9</v>
      </c>
      <c r="P26" s="441">
        <v>2961.7036413572796</v>
      </c>
      <c r="Q26" s="442">
        <v>375</v>
      </c>
    </row>
    <row r="27" spans="1:17" ht="13.5" thickTop="1">
      <c r="A27" s="451" t="s">
        <v>53</v>
      </c>
      <c r="B27" s="452">
        <v>9061.469000000001</v>
      </c>
      <c r="C27" s="452">
        <v>5409.398</v>
      </c>
      <c r="D27" s="452">
        <v>721.889</v>
      </c>
      <c r="E27" s="452">
        <v>3257.307</v>
      </c>
      <c r="F27" s="452">
        <v>1866.080541</v>
      </c>
      <c r="G27" s="452">
        <v>0</v>
      </c>
      <c r="H27" s="452" t="s">
        <v>237</v>
      </c>
      <c r="I27" s="452" t="s">
        <v>237</v>
      </c>
      <c r="J27" s="452">
        <v>5373.9</v>
      </c>
      <c r="K27" s="452">
        <v>4725.319118</v>
      </c>
      <c r="L27" s="452" t="s">
        <v>237</v>
      </c>
      <c r="M27" s="452" t="s">
        <v>237</v>
      </c>
      <c r="N27" s="452"/>
      <c r="O27" s="452">
        <v>58042</v>
      </c>
      <c r="P27" s="452">
        <v>2150.7036413572796</v>
      </c>
      <c r="Q27" s="453">
        <v>121</v>
      </c>
    </row>
    <row r="28" spans="1:17" ht="12.75">
      <c r="A28" s="438" t="s">
        <v>246</v>
      </c>
      <c r="B28" s="431" t="s">
        <v>237</v>
      </c>
      <c r="C28" s="432" t="s">
        <v>237</v>
      </c>
      <c r="D28" s="432"/>
      <c r="E28" s="432">
        <v>3115</v>
      </c>
      <c r="F28" s="432"/>
      <c r="G28" s="432"/>
      <c r="H28" s="432"/>
      <c r="I28" s="432"/>
      <c r="J28" s="432">
        <v>358.177</v>
      </c>
      <c r="K28" s="432">
        <v>5.464674</v>
      </c>
      <c r="L28" s="432"/>
      <c r="M28" s="432"/>
      <c r="N28" s="432"/>
      <c r="O28" s="432">
        <v>10940</v>
      </c>
      <c r="P28" s="432">
        <v>193.61268823521596</v>
      </c>
      <c r="Q28" s="433"/>
    </row>
    <row r="29" spans="1:17" ht="12.75">
      <c r="A29" s="438" t="s">
        <v>55</v>
      </c>
      <c r="B29" s="431">
        <v>0</v>
      </c>
      <c r="C29" s="432">
        <v>31.969</v>
      </c>
      <c r="D29" s="432"/>
      <c r="E29" s="432">
        <v>0</v>
      </c>
      <c r="F29" s="432"/>
      <c r="G29" s="432"/>
      <c r="H29" s="432"/>
      <c r="I29" s="432"/>
      <c r="J29" s="432">
        <v>790</v>
      </c>
      <c r="K29" s="432">
        <v>358</v>
      </c>
      <c r="L29" s="432"/>
      <c r="M29" s="432"/>
      <c r="N29" s="432"/>
      <c r="O29" s="432">
        <v>3730</v>
      </c>
      <c r="P29" s="432"/>
      <c r="Q29" s="433"/>
    </row>
    <row r="30" spans="1:17" ht="12.75">
      <c r="A30" s="438" t="s">
        <v>56</v>
      </c>
      <c r="B30" s="431" t="s">
        <v>237</v>
      </c>
      <c r="C30" s="432" t="s">
        <v>237</v>
      </c>
      <c r="D30" s="432"/>
      <c r="E30" s="432"/>
      <c r="F30" s="432"/>
      <c r="G30" s="432"/>
      <c r="H30" s="432"/>
      <c r="I30" s="432"/>
      <c r="J30" s="432">
        <v>1287.799</v>
      </c>
      <c r="K30" s="432"/>
      <c r="L30" s="432"/>
      <c r="M30" s="432"/>
      <c r="N30" s="432"/>
      <c r="O30" s="432"/>
      <c r="P30" s="432"/>
      <c r="Q30" s="433"/>
    </row>
    <row r="31" spans="1:17" ht="12.75">
      <c r="A31" s="438" t="s">
        <v>57</v>
      </c>
      <c r="B31" s="431" t="s">
        <v>237</v>
      </c>
      <c r="C31" s="432">
        <v>11.125</v>
      </c>
      <c r="D31" s="432"/>
      <c r="E31" s="432"/>
      <c r="F31" s="432"/>
      <c r="G31" s="432"/>
      <c r="H31" s="432"/>
      <c r="I31" s="432"/>
      <c r="J31" s="432">
        <v>852.974</v>
      </c>
      <c r="K31" s="432">
        <v>519</v>
      </c>
      <c r="L31" s="432"/>
      <c r="M31" s="432"/>
      <c r="N31" s="432"/>
      <c r="O31" s="432">
        <v>506.428455</v>
      </c>
      <c r="P31" s="432"/>
      <c r="Q31" s="433"/>
    </row>
    <row r="32" spans="1:17" ht="12.75">
      <c r="A32" s="438" t="s">
        <v>58</v>
      </c>
      <c r="B32" s="431">
        <v>1879.2</v>
      </c>
      <c r="C32" s="432">
        <v>1806.701</v>
      </c>
      <c r="D32" s="432"/>
      <c r="E32" s="432">
        <v>0</v>
      </c>
      <c r="F32" s="432">
        <v>1811.953</v>
      </c>
      <c r="G32" s="432"/>
      <c r="H32" s="432"/>
      <c r="I32" s="432"/>
      <c r="J32" s="432">
        <v>51.64920000000001</v>
      </c>
      <c r="K32" s="432">
        <v>71.157061</v>
      </c>
      <c r="L32" s="432"/>
      <c r="M32" s="432"/>
      <c r="N32" s="432"/>
      <c r="O32" s="432">
        <v>3878.0924865</v>
      </c>
      <c r="P32" s="432"/>
      <c r="Q32" s="433"/>
    </row>
    <row r="33" spans="1:17" ht="12.75">
      <c r="A33" s="438" t="s">
        <v>59</v>
      </c>
      <c r="B33" s="431">
        <v>58.517</v>
      </c>
      <c r="C33" s="432">
        <v>756.189</v>
      </c>
      <c r="D33" s="432"/>
      <c r="E33" s="432">
        <v>42.191</v>
      </c>
      <c r="F33" s="432"/>
      <c r="G33" s="432"/>
      <c r="H33" s="432"/>
      <c r="I33" s="432"/>
      <c r="J33" s="432">
        <v>238.142</v>
      </c>
      <c r="K33" s="432">
        <v>126</v>
      </c>
      <c r="L33" s="432"/>
      <c r="M33" s="432"/>
      <c r="N33" s="432"/>
      <c r="O33" s="432"/>
      <c r="P33" s="432"/>
      <c r="Q33" s="433"/>
    </row>
    <row r="34" spans="1:17" ht="12.75">
      <c r="A34" s="438" t="s">
        <v>60</v>
      </c>
      <c r="B34" s="431">
        <v>89</v>
      </c>
      <c r="C34" s="432">
        <v>60</v>
      </c>
      <c r="D34" s="432"/>
      <c r="E34" s="432">
        <v>15</v>
      </c>
      <c r="F34" s="432"/>
      <c r="G34" s="432"/>
      <c r="H34" s="432"/>
      <c r="I34" s="432"/>
      <c r="J34" s="432">
        <v>276.5</v>
      </c>
      <c r="K34" s="432">
        <v>508</v>
      </c>
      <c r="L34" s="432"/>
      <c r="M34" s="432"/>
      <c r="N34" s="432"/>
      <c r="O34" s="432">
        <v>2697</v>
      </c>
      <c r="P34" s="432"/>
      <c r="Q34" s="433"/>
    </row>
    <row r="35" spans="1:17" ht="12.75">
      <c r="A35" s="438" t="s">
        <v>61</v>
      </c>
      <c r="B35" s="431">
        <v>7034.752000000001</v>
      </c>
      <c r="C35" s="432">
        <v>2743.414</v>
      </c>
      <c r="D35" s="432">
        <v>721.889</v>
      </c>
      <c r="E35" s="432">
        <v>85.11599999999979</v>
      </c>
      <c r="F35" s="432">
        <v>54.127541000000065</v>
      </c>
      <c r="G35" s="432"/>
      <c r="H35" s="432"/>
      <c r="I35" s="432"/>
      <c r="J35" s="432">
        <v>1518.6588000000002</v>
      </c>
      <c r="K35" s="432">
        <v>3137.6973830000006</v>
      </c>
      <c r="L35" s="432"/>
      <c r="M35" s="432"/>
      <c r="N35" s="432"/>
      <c r="O35" s="432">
        <v>36290.4790585</v>
      </c>
      <c r="P35" s="432">
        <v>1957.0909531220636</v>
      </c>
      <c r="Q35" s="433">
        <v>121</v>
      </c>
    </row>
    <row r="36" spans="1:17" ht="12.75">
      <c r="A36" s="434" t="s">
        <v>62</v>
      </c>
      <c r="B36" s="454">
        <v>0</v>
      </c>
      <c r="C36" s="455">
        <v>0</v>
      </c>
      <c r="D36" s="455">
        <v>0</v>
      </c>
      <c r="E36" s="455">
        <v>0</v>
      </c>
      <c r="F36" s="455"/>
      <c r="G36" s="455" t="s">
        <v>237</v>
      </c>
      <c r="H36" s="455" t="s">
        <v>237</v>
      </c>
      <c r="I36" s="455" t="s">
        <v>237</v>
      </c>
      <c r="J36" s="455">
        <v>12992.129</v>
      </c>
      <c r="K36" s="455">
        <v>4.35</v>
      </c>
      <c r="L36" s="455" t="s">
        <v>237</v>
      </c>
      <c r="M36" s="455" t="s">
        <v>237</v>
      </c>
      <c r="N36" s="455"/>
      <c r="O36" s="455">
        <v>731</v>
      </c>
      <c r="P36" s="455" t="s">
        <v>237</v>
      </c>
      <c r="Q36" s="456" t="s">
        <v>237</v>
      </c>
    </row>
    <row r="37" spans="1:17" ht="12.75">
      <c r="A37" s="438" t="s">
        <v>247</v>
      </c>
      <c r="B37" s="431">
        <v>0</v>
      </c>
      <c r="C37" s="432" t="s">
        <v>237</v>
      </c>
      <c r="D37" s="432"/>
      <c r="E37" s="432"/>
      <c r="F37" s="432"/>
      <c r="G37" s="432"/>
      <c r="H37" s="432"/>
      <c r="I37" s="432"/>
      <c r="J37" s="432">
        <v>177</v>
      </c>
      <c r="K37" s="432" t="s">
        <v>237</v>
      </c>
      <c r="L37" s="432"/>
      <c r="M37" s="432"/>
      <c r="N37" s="432"/>
      <c r="O37" s="432">
        <v>731</v>
      </c>
      <c r="P37" s="432"/>
      <c r="Q37" s="433"/>
    </row>
    <row r="38" spans="1:17" ht="12.75">
      <c r="A38" s="438" t="s">
        <v>248</v>
      </c>
      <c r="B38" s="431" t="s">
        <v>237</v>
      </c>
      <c r="C38" s="432" t="s">
        <v>237</v>
      </c>
      <c r="D38" s="432"/>
      <c r="E38" s="432"/>
      <c r="F38" s="432"/>
      <c r="G38" s="432"/>
      <c r="H38" s="432"/>
      <c r="I38" s="432"/>
      <c r="J38" s="432">
        <v>383.3</v>
      </c>
      <c r="K38" s="432"/>
      <c r="L38" s="432"/>
      <c r="M38" s="432"/>
      <c r="N38" s="432"/>
      <c r="O38" s="432"/>
      <c r="P38" s="432"/>
      <c r="Q38" s="433"/>
    </row>
    <row r="39" spans="1:17" ht="12.75">
      <c r="A39" s="438" t="s">
        <v>249</v>
      </c>
      <c r="B39" s="431" t="s">
        <v>237</v>
      </c>
      <c r="C39" s="432" t="s">
        <v>237</v>
      </c>
      <c r="D39" s="432"/>
      <c r="E39" s="432"/>
      <c r="F39" s="432"/>
      <c r="G39" s="432"/>
      <c r="H39" s="432"/>
      <c r="I39" s="432"/>
      <c r="J39" s="432">
        <v>1526.855</v>
      </c>
      <c r="K39" s="432"/>
      <c r="L39" s="432"/>
      <c r="M39" s="432"/>
      <c r="N39" s="432"/>
      <c r="O39" s="432"/>
      <c r="P39" s="432"/>
      <c r="Q39" s="433"/>
    </row>
    <row r="40" spans="1:17" ht="12.75">
      <c r="A40" s="438" t="s">
        <v>250</v>
      </c>
      <c r="B40" s="431" t="s">
        <v>237</v>
      </c>
      <c r="C40" s="432" t="s">
        <v>237</v>
      </c>
      <c r="D40" s="432"/>
      <c r="E40" s="432"/>
      <c r="F40" s="432"/>
      <c r="G40" s="432"/>
      <c r="H40" s="432"/>
      <c r="I40" s="432"/>
      <c r="J40" s="432">
        <v>10904.974</v>
      </c>
      <c r="K40" s="432">
        <v>4.35</v>
      </c>
      <c r="L40" s="432"/>
      <c r="M40" s="432"/>
      <c r="N40" s="432"/>
      <c r="O40" s="432"/>
      <c r="P40" s="432"/>
      <c r="Q40" s="433"/>
    </row>
    <row r="41" spans="1:17" ht="12.75">
      <c r="A41" s="457" t="s">
        <v>63</v>
      </c>
      <c r="B41" s="458">
        <v>903.66</v>
      </c>
      <c r="C41" s="459">
        <v>5398.6990000000005</v>
      </c>
      <c r="D41" s="459">
        <v>0</v>
      </c>
      <c r="E41" s="459">
        <v>75.105</v>
      </c>
      <c r="F41" s="459">
        <v>0</v>
      </c>
      <c r="G41" s="459">
        <v>159</v>
      </c>
      <c r="H41" s="459">
        <v>14393</v>
      </c>
      <c r="I41" s="459">
        <v>5278</v>
      </c>
      <c r="J41" s="459">
        <v>5467.646000000001</v>
      </c>
      <c r="K41" s="459">
        <v>4382.705</v>
      </c>
      <c r="L41" s="459"/>
      <c r="M41" s="459"/>
      <c r="N41" s="459"/>
      <c r="O41" s="459">
        <v>61531.9</v>
      </c>
      <c r="P41" s="459">
        <v>811</v>
      </c>
      <c r="Q41" s="460">
        <v>254</v>
      </c>
    </row>
    <row r="42" spans="1:17" ht="12.75">
      <c r="A42" s="461" t="s">
        <v>64</v>
      </c>
      <c r="B42" s="435">
        <v>903.66</v>
      </c>
      <c r="C42" s="436">
        <v>5398.6990000000005</v>
      </c>
      <c r="D42" s="436">
        <v>0</v>
      </c>
      <c r="E42" s="436">
        <v>75.105</v>
      </c>
      <c r="F42" s="436">
        <v>0</v>
      </c>
      <c r="G42" s="436">
        <v>159</v>
      </c>
      <c r="H42" s="436">
        <v>14393</v>
      </c>
      <c r="I42" s="436">
        <v>5278</v>
      </c>
      <c r="J42" s="436">
        <v>2589.835</v>
      </c>
      <c r="K42" s="436">
        <v>4382.705</v>
      </c>
      <c r="L42" s="436"/>
      <c r="M42" s="436"/>
      <c r="N42" s="436"/>
      <c r="O42" s="436">
        <v>57636.9</v>
      </c>
      <c r="P42" s="436">
        <v>811</v>
      </c>
      <c r="Q42" s="437">
        <v>254</v>
      </c>
    </row>
    <row r="43" spans="1:17" ht="12.75">
      <c r="A43" s="461" t="s">
        <v>65</v>
      </c>
      <c r="B43" s="435" t="s">
        <v>237</v>
      </c>
      <c r="C43" s="432" t="s">
        <v>237</v>
      </c>
      <c r="D43" s="436"/>
      <c r="E43" s="436">
        <v>0</v>
      </c>
      <c r="F43" s="436">
        <v>0</v>
      </c>
      <c r="G43" s="436"/>
      <c r="H43" s="436"/>
      <c r="I43" s="436"/>
      <c r="J43" s="436">
        <v>2877.811</v>
      </c>
      <c r="K43" s="436"/>
      <c r="L43" s="436"/>
      <c r="M43" s="436"/>
      <c r="N43" s="436"/>
      <c r="O43" s="436">
        <v>3895</v>
      </c>
      <c r="P43" s="436"/>
      <c r="Q43" s="437"/>
    </row>
    <row r="44" spans="1:17" ht="13.5" thickBot="1">
      <c r="A44" s="434" t="s">
        <v>66</v>
      </c>
      <c r="B44" s="454"/>
      <c r="C44" s="455"/>
      <c r="D44" s="455"/>
      <c r="E44" s="455"/>
      <c r="F44" s="455"/>
      <c r="G44" s="455"/>
      <c r="H44" s="455"/>
      <c r="I44" s="455"/>
      <c r="J44" s="429">
        <v>2264.722</v>
      </c>
      <c r="K44" s="455"/>
      <c r="L44" s="455"/>
      <c r="M44" s="455"/>
      <c r="N44" s="455"/>
      <c r="O44" s="455"/>
      <c r="P44" s="455"/>
      <c r="Q44" s="456"/>
    </row>
    <row r="45" spans="1:17" ht="13.5" thickTop="1">
      <c r="A45" s="462" t="s">
        <v>251</v>
      </c>
      <c r="B45" s="463">
        <v>11998.2</v>
      </c>
      <c r="C45" s="464">
        <v>22449.5</v>
      </c>
      <c r="D45" s="464">
        <v>0</v>
      </c>
      <c r="E45" s="464"/>
      <c r="F45" s="464"/>
      <c r="G45" s="464"/>
      <c r="H45" s="464"/>
      <c r="I45" s="464">
        <v>104</v>
      </c>
      <c r="J45" s="464">
        <v>7670.4</v>
      </c>
      <c r="K45" s="464">
        <v>62241.8</v>
      </c>
      <c r="L45" s="464">
        <v>46083.7</v>
      </c>
      <c r="M45" s="464">
        <v>93</v>
      </c>
      <c r="N45" s="464">
        <v>57.7</v>
      </c>
      <c r="O45" s="464">
        <v>150698.3</v>
      </c>
      <c r="P45" s="465"/>
      <c r="Q45" s="466" t="s">
        <v>237</v>
      </c>
    </row>
    <row r="46" spans="1:17" ht="13.5" thickBot="1">
      <c r="A46" s="424" t="s">
        <v>252</v>
      </c>
      <c r="B46" s="467">
        <v>1845</v>
      </c>
      <c r="C46" s="468">
        <v>6450.8</v>
      </c>
      <c r="D46" s="468">
        <v>0</v>
      </c>
      <c r="E46" s="468"/>
      <c r="F46" s="468"/>
      <c r="G46" s="468"/>
      <c r="H46" s="468"/>
      <c r="I46" s="468">
        <v>27.6</v>
      </c>
      <c r="J46" s="468">
        <v>3215.1</v>
      </c>
      <c r="K46" s="468">
        <v>12606.2</v>
      </c>
      <c r="L46" s="468">
        <v>12645.4</v>
      </c>
      <c r="M46" s="468">
        <v>15</v>
      </c>
      <c r="N46" s="468">
        <v>18.9</v>
      </c>
      <c r="O46" s="468">
        <v>36824</v>
      </c>
      <c r="P46" s="469"/>
      <c r="Q46" s="470" t="s">
        <v>237</v>
      </c>
    </row>
    <row r="47" ht="13.5" thickTop="1"/>
    <row r="53" spans="1:18" ht="12.75">
      <c r="A53" s="568" t="s">
        <v>316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</row>
    <row r="54" spans="1:18" ht="12.75">
      <c r="A54" s="568" t="s">
        <v>69</v>
      </c>
      <c r="B54" s="568"/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</row>
    <row r="55" spans="1:18" ht="12.75">
      <c r="A55" s="263" t="str">
        <f>A3</f>
        <v>Tarih:31/01/2006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3.5" thickBot="1">
      <c r="A56" s="263" t="str">
        <f>A4</f>
        <v>Hazırlayan:ETKB/EİGM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3.5" thickTop="1">
      <c r="A57" s="471"/>
      <c r="B57" s="472"/>
      <c r="C57" s="472"/>
      <c r="D57" s="472"/>
      <c r="E57" s="472" t="s">
        <v>70</v>
      </c>
      <c r="F57" s="472"/>
      <c r="G57" s="472"/>
      <c r="H57" s="472" t="s">
        <v>253</v>
      </c>
      <c r="I57" s="472" t="s">
        <v>254</v>
      </c>
      <c r="J57" s="472" t="s">
        <v>237</v>
      </c>
      <c r="K57" s="472"/>
      <c r="L57" s="472"/>
      <c r="M57" s="472" t="s">
        <v>255</v>
      </c>
      <c r="N57" s="472"/>
      <c r="O57" s="472"/>
      <c r="P57" s="472" t="s">
        <v>317</v>
      </c>
      <c r="Q57" s="472"/>
      <c r="R57" s="473"/>
    </row>
    <row r="58" spans="1:18" ht="13.5" thickBot="1">
      <c r="A58" s="474"/>
      <c r="B58" s="475" t="s">
        <v>224</v>
      </c>
      <c r="C58" s="475" t="s">
        <v>87</v>
      </c>
      <c r="D58" s="475" t="s">
        <v>8</v>
      </c>
      <c r="E58" s="475" t="s">
        <v>72</v>
      </c>
      <c r="F58" s="475" t="s">
        <v>256</v>
      </c>
      <c r="G58" s="475" t="s">
        <v>226</v>
      </c>
      <c r="H58" s="475" t="s">
        <v>257</v>
      </c>
      <c r="I58" s="475" t="s">
        <v>258</v>
      </c>
      <c r="J58" s="475" t="s">
        <v>11</v>
      </c>
      <c r="K58" s="475" t="s">
        <v>88</v>
      </c>
      <c r="L58" s="475" t="s">
        <v>14</v>
      </c>
      <c r="M58" s="475" t="s">
        <v>259</v>
      </c>
      <c r="N58" s="475" t="s">
        <v>275</v>
      </c>
      <c r="O58" s="475" t="s">
        <v>16</v>
      </c>
      <c r="P58" s="475" t="s">
        <v>318</v>
      </c>
      <c r="Q58" s="475" t="s">
        <v>17</v>
      </c>
      <c r="R58" s="476" t="s">
        <v>71</v>
      </c>
    </row>
    <row r="59" spans="1:18" ht="13.5" thickTop="1">
      <c r="A59" s="477" t="s">
        <v>234</v>
      </c>
      <c r="B59" s="478">
        <v>1080.68022</v>
      </c>
      <c r="C59" s="478">
        <v>9141.122099999999</v>
      </c>
      <c r="D59" s="478">
        <v>310.41227000000003</v>
      </c>
      <c r="E59" s="478"/>
      <c r="F59" s="478"/>
      <c r="G59" s="478">
        <v>4317.9</v>
      </c>
      <c r="H59" s="478">
        <v>1213.94</v>
      </c>
      <c r="I59" s="478">
        <v>16064.05459</v>
      </c>
      <c r="J59" s="478">
        <v>2389.3065</v>
      </c>
      <c r="K59" s="478">
        <v>644.1325572500001</v>
      </c>
      <c r="L59" s="478">
        <v>3963.1982</v>
      </c>
      <c r="M59" s="478">
        <v>79.98</v>
      </c>
      <c r="N59" s="478">
        <v>4.9622</v>
      </c>
      <c r="O59" s="478"/>
      <c r="P59" s="479">
        <v>811</v>
      </c>
      <c r="Q59" s="479">
        <v>375</v>
      </c>
      <c r="R59" s="480">
        <v>24331.634047249998</v>
      </c>
    </row>
    <row r="60" spans="1:18" ht="12.75">
      <c r="A60" s="477" t="s">
        <v>235</v>
      </c>
      <c r="B60" s="481">
        <v>10928.901700000002</v>
      </c>
      <c r="C60" s="481">
        <v>0</v>
      </c>
      <c r="D60" s="481"/>
      <c r="E60" s="481">
        <v>272.7669</v>
      </c>
      <c r="F60" s="481">
        <v>1474.15925657</v>
      </c>
      <c r="G60" s="481"/>
      <c r="H60" s="481"/>
      <c r="I60" s="481">
        <v>12675.827856570002</v>
      </c>
      <c r="J60" s="481">
        <v>35334.469295</v>
      </c>
      <c r="K60" s="481">
        <v>19835.27</v>
      </c>
      <c r="L60" s="481"/>
      <c r="M60" s="481"/>
      <c r="N60" s="481"/>
      <c r="O60" s="481">
        <v>39.861</v>
      </c>
      <c r="P60" s="481"/>
      <c r="Q60" s="481"/>
      <c r="R60" s="480">
        <v>67885.42815157001</v>
      </c>
    </row>
    <row r="61" spans="1:18" ht="12.75">
      <c r="A61" s="477" t="s">
        <v>236</v>
      </c>
      <c r="B61" s="481" t="s">
        <v>237</v>
      </c>
      <c r="C61" s="481">
        <v>0</v>
      </c>
      <c r="D61" s="481"/>
      <c r="E61" s="481" t="s">
        <v>237</v>
      </c>
      <c r="F61" s="481"/>
      <c r="G61" s="481"/>
      <c r="H61" s="481"/>
      <c r="I61" s="481">
        <v>0</v>
      </c>
      <c r="J61" s="481">
        <v>3923.255795</v>
      </c>
      <c r="K61" s="481"/>
      <c r="L61" s="481"/>
      <c r="M61" s="481"/>
      <c r="N61" s="481"/>
      <c r="O61" s="481">
        <v>98.4098</v>
      </c>
      <c r="P61" s="481"/>
      <c r="Q61" s="481"/>
      <c r="R61" s="480">
        <v>4021.665595</v>
      </c>
    </row>
    <row r="62" spans="1:18" ht="12.75">
      <c r="A62" s="477" t="s">
        <v>238</v>
      </c>
      <c r="B62" s="481" t="s">
        <v>237</v>
      </c>
      <c r="C62" s="481" t="s">
        <v>237</v>
      </c>
      <c r="D62" s="481"/>
      <c r="E62" s="481" t="s">
        <v>237</v>
      </c>
      <c r="F62" s="481"/>
      <c r="G62" s="481"/>
      <c r="H62" s="481"/>
      <c r="I62" s="481" t="s">
        <v>237</v>
      </c>
      <c r="J62" s="481">
        <v>630.618975</v>
      </c>
      <c r="K62" s="481"/>
      <c r="L62" s="481"/>
      <c r="M62" s="481"/>
      <c r="N62" s="481"/>
      <c r="O62" s="481"/>
      <c r="P62" s="481"/>
      <c r="Q62" s="481"/>
      <c r="R62" s="480">
        <v>630.618975</v>
      </c>
    </row>
    <row r="63" spans="1:18" ht="12.75">
      <c r="A63" s="477" t="s">
        <v>239</v>
      </c>
      <c r="B63" s="481">
        <v>316.26842000000005</v>
      </c>
      <c r="C63" s="481">
        <v>308.4282642999999</v>
      </c>
      <c r="D63" s="481">
        <v>0</v>
      </c>
      <c r="E63" s="481">
        <v>-32.8566</v>
      </c>
      <c r="F63" s="481">
        <v>-37.27724</v>
      </c>
      <c r="G63" s="481"/>
      <c r="H63" s="481"/>
      <c r="I63" s="481">
        <v>554.5628443</v>
      </c>
      <c r="J63" s="481">
        <v>-391.41728</v>
      </c>
      <c r="K63" s="481">
        <v>-53.69</v>
      </c>
      <c r="L63" s="481"/>
      <c r="M63" s="481"/>
      <c r="N63" s="481"/>
      <c r="O63" s="481"/>
      <c r="P63" s="481"/>
      <c r="Q63" s="481"/>
      <c r="R63" s="480">
        <v>109.45556430000005</v>
      </c>
    </row>
    <row r="64" spans="1:18" ht="12.75">
      <c r="A64" s="477" t="s">
        <v>240</v>
      </c>
      <c r="B64" s="481" t="s">
        <v>237</v>
      </c>
      <c r="C64" s="481" t="s">
        <v>237</v>
      </c>
      <c r="D64" s="481"/>
      <c r="E64" s="481" t="s">
        <v>237</v>
      </c>
      <c r="F64" s="481"/>
      <c r="G64" s="481"/>
      <c r="H64" s="481"/>
      <c r="I64" s="481" t="s">
        <v>237</v>
      </c>
      <c r="J64" s="481">
        <v>143.3997350000001</v>
      </c>
      <c r="K64" s="481"/>
      <c r="L64" s="481"/>
      <c r="M64" s="481"/>
      <c r="N64" s="481"/>
      <c r="O64" s="481"/>
      <c r="P64" s="481"/>
      <c r="Q64" s="481"/>
      <c r="R64" s="480">
        <v>143.3997350000001</v>
      </c>
    </row>
    <row r="65" spans="1:18" ht="12.75">
      <c r="A65" s="482" t="s">
        <v>41</v>
      </c>
      <c r="B65" s="483">
        <v>12325.850340000003</v>
      </c>
      <c r="C65" s="483">
        <v>9449.5503643</v>
      </c>
      <c r="D65" s="483">
        <v>310.41227000000003</v>
      </c>
      <c r="E65" s="483">
        <v>239.9103</v>
      </c>
      <c r="F65" s="483">
        <v>1436.8820165700001</v>
      </c>
      <c r="G65" s="483">
        <v>4317.9</v>
      </c>
      <c r="H65" s="483">
        <v>1213.94</v>
      </c>
      <c r="I65" s="483">
        <v>29294.44529087</v>
      </c>
      <c r="J65" s="483">
        <v>32921.883480000004</v>
      </c>
      <c r="K65" s="483">
        <v>20425.71255725</v>
      </c>
      <c r="L65" s="483">
        <v>3963.1982</v>
      </c>
      <c r="M65" s="483">
        <v>79.98</v>
      </c>
      <c r="N65" s="483">
        <v>4.9622</v>
      </c>
      <c r="O65" s="483">
        <v>-58.54880000000001</v>
      </c>
      <c r="P65" s="483">
        <v>811</v>
      </c>
      <c r="Q65" s="483">
        <v>375</v>
      </c>
      <c r="R65" s="484">
        <v>87817.63292812002</v>
      </c>
    </row>
    <row r="66" spans="1:18" ht="13.5" thickBot="1">
      <c r="A66" s="485" t="s">
        <v>42</v>
      </c>
      <c r="B66" s="481"/>
      <c r="C66" s="481"/>
      <c r="D66" s="481"/>
      <c r="E66" s="481"/>
      <c r="F66" s="481"/>
      <c r="G66" s="481"/>
      <c r="H66" s="481"/>
      <c r="I66" s="481"/>
      <c r="J66" s="481">
        <v>0</v>
      </c>
      <c r="K66" s="481"/>
      <c r="L66" s="481"/>
      <c r="M66" s="481"/>
      <c r="N66" s="481"/>
      <c r="O66" s="481"/>
      <c r="P66" s="481"/>
      <c r="Q66" s="481"/>
      <c r="R66" s="480">
        <v>0</v>
      </c>
    </row>
    <row r="67" spans="1:18" ht="14.25" thickBot="1" thickTop="1">
      <c r="A67" s="486" t="s">
        <v>43</v>
      </c>
      <c r="B67" s="487">
        <v>12325.850340000003</v>
      </c>
      <c r="C67" s="487">
        <v>9449.5503643</v>
      </c>
      <c r="D67" s="487">
        <v>310.41227000000003</v>
      </c>
      <c r="E67" s="487">
        <v>239.9103</v>
      </c>
      <c r="F67" s="487">
        <v>1436.8820165700001</v>
      </c>
      <c r="G67" s="487">
        <v>4317.9</v>
      </c>
      <c r="H67" s="487">
        <v>1213.94</v>
      </c>
      <c r="I67" s="487">
        <v>29294.44529087</v>
      </c>
      <c r="J67" s="487">
        <v>32921.883480000004</v>
      </c>
      <c r="K67" s="487">
        <v>20425.71255725</v>
      </c>
      <c r="L67" s="487">
        <v>3963.1982</v>
      </c>
      <c r="M67" s="487">
        <v>79.98</v>
      </c>
      <c r="N67" s="487">
        <v>4.9622</v>
      </c>
      <c r="O67" s="487">
        <v>-58.54880000000001</v>
      </c>
      <c r="P67" s="487">
        <v>811</v>
      </c>
      <c r="Q67" s="487">
        <v>375</v>
      </c>
      <c r="R67" s="488">
        <v>87817.63292812</v>
      </c>
    </row>
    <row r="68" spans="1:18" ht="14.25" thickBot="1" thickTop="1">
      <c r="A68" s="443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89"/>
    </row>
    <row r="69" spans="1:18" ht="13.5" thickTop="1">
      <c r="A69" s="490" t="s">
        <v>44</v>
      </c>
      <c r="B69" s="491">
        <v>-5744.44808608</v>
      </c>
      <c r="C69" s="491">
        <v>-6207.709854800001</v>
      </c>
      <c r="D69" s="491">
        <v>0</v>
      </c>
      <c r="E69" s="491">
        <v>2172.2781</v>
      </c>
      <c r="F69" s="491" t="s">
        <v>237</v>
      </c>
      <c r="G69" s="491" t="s">
        <v>261</v>
      </c>
      <c r="H69" s="491">
        <v>0</v>
      </c>
      <c r="I69" s="491">
        <v>-9779.879840880001</v>
      </c>
      <c r="J69" s="491">
        <v>-5788.190895000002</v>
      </c>
      <c r="K69" s="491">
        <v>-11753.04599987</v>
      </c>
      <c r="L69" s="491">
        <v>-3963.1982</v>
      </c>
      <c r="M69" s="491">
        <v>-79.98</v>
      </c>
      <c r="N69" s="491">
        <v>-4.9622</v>
      </c>
      <c r="O69" s="491">
        <v>10404.770199999999</v>
      </c>
      <c r="P69" s="491">
        <v>2150.7036413572796</v>
      </c>
      <c r="Q69" s="491">
        <v>0</v>
      </c>
      <c r="R69" s="492">
        <v>-18813.783294392724</v>
      </c>
    </row>
    <row r="70" spans="1:18" ht="12.75">
      <c r="A70" s="485" t="s">
        <v>241</v>
      </c>
      <c r="B70" s="481">
        <v>-2509.006428</v>
      </c>
      <c r="C70" s="481">
        <v>-6136.221354800001</v>
      </c>
      <c r="D70" s="481"/>
      <c r="E70" s="481"/>
      <c r="F70" s="481"/>
      <c r="G70" s="481"/>
      <c r="H70" s="481">
        <v>0</v>
      </c>
      <c r="I70" s="481">
        <v>-8645.2277828</v>
      </c>
      <c r="J70" s="481">
        <v>-2576.09108</v>
      </c>
      <c r="K70" s="481">
        <v>-11746</v>
      </c>
      <c r="L70" s="481">
        <v>-3963.1982</v>
      </c>
      <c r="M70" s="481">
        <v>-79.98</v>
      </c>
      <c r="N70" s="481">
        <v>-4.9622</v>
      </c>
      <c r="O70" s="481">
        <v>12960.053799999998</v>
      </c>
      <c r="P70" s="481">
        <v>2150.7036413572796</v>
      </c>
      <c r="Q70" s="481"/>
      <c r="R70" s="480">
        <v>-11904.701821442723</v>
      </c>
    </row>
    <row r="71" spans="1:18" ht="12.75">
      <c r="A71" s="485" t="s">
        <v>242</v>
      </c>
      <c r="B71" s="481">
        <v>-3205.6416580799996</v>
      </c>
      <c r="C71" s="481" t="s">
        <v>237</v>
      </c>
      <c r="D71" s="481"/>
      <c r="E71" s="481">
        <v>2092.7781</v>
      </c>
      <c r="F71" s="481"/>
      <c r="G71" s="481"/>
      <c r="H71" s="481"/>
      <c r="I71" s="481">
        <v>-1112.8635580799996</v>
      </c>
      <c r="J71" s="481" t="s">
        <v>237</v>
      </c>
      <c r="K71" s="481"/>
      <c r="L71" s="481"/>
      <c r="M71" s="481"/>
      <c r="N71" s="481"/>
      <c r="O71" s="481" t="s">
        <v>237</v>
      </c>
      <c r="P71" s="481"/>
      <c r="Q71" s="481"/>
      <c r="R71" s="480">
        <v>-1112.8635580799996</v>
      </c>
    </row>
    <row r="72" spans="1:18" ht="12.75">
      <c r="A72" s="485" t="s">
        <v>6</v>
      </c>
      <c r="B72" s="481" t="s">
        <v>237</v>
      </c>
      <c r="C72" s="481">
        <v>-42</v>
      </c>
      <c r="D72" s="481"/>
      <c r="E72" s="481">
        <v>79.5</v>
      </c>
      <c r="F72" s="481"/>
      <c r="G72" s="481"/>
      <c r="H72" s="481"/>
      <c r="I72" s="481">
        <v>37.5</v>
      </c>
      <c r="J72" s="481">
        <v>-43.283519999999996</v>
      </c>
      <c r="K72" s="481" t="s">
        <v>237</v>
      </c>
      <c r="L72" s="481"/>
      <c r="M72" s="481"/>
      <c r="N72" s="481"/>
      <c r="O72" s="481" t="s">
        <v>237</v>
      </c>
      <c r="P72" s="481"/>
      <c r="Q72" s="481"/>
      <c r="R72" s="480">
        <v>-5.783519999999996</v>
      </c>
    </row>
    <row r="73" spans="1:18" ht="12.75">
      <c r="A73" s="485" t="s">
        <v>243</v>
      </c>
      <c r="B73" s="481" t="s">
        <v>237</v>
      </c>
      <c r="C73" s="481" t="s">
        <v>237</v>
      </c>
      <c r="D73" s="481"/>
      <c r="E73" s="481"/>
      <c r="F73" s="481"/>
      <c r="G73" s="481"/>
      <c r="H73" s="481"/>
      <c r="I73" s="481" t="s">
        <v>261</v>
      </c>
      <c r="J73" s="481">
        <v>-1870.4250549999997</v>
      </c>
      <c r="K73" s="481" t="s">
        <v>237</v>
      </c>
      <c r="L73" s="481"/>
      <c r="M73" s="481"/>
      <c r="N73" s="481"/>
      <c r="O73" s="481">
        <v>-71.982</v>
      </c>
      <c r="P73" s="481"/>
      <c r="Q73" s="481"/>
      <c r="R73" s="480">
        <v>-1942.4070549999997</v>
      </c>
    </row>
    <row r="74" spans="1:18" ht="13.5" thickBot="1">
      <c r="A74" s="485" t="s">
        <v>50</v>
      </c>
      <c r="B74" s="481">
        <v>-29.8</v>
      </c>
      <c r="C74" s="481">
        <v>-29.488499999999995</v>
      </c>
      <c r="D74" s="481">
        <v>0</v>
      </c>
      <c r="E74" s="481">
        <v>0</v>
      </c>
      <c r="F74" s="481"/>
      <c r="G74" s="481"/>
      <c r="H74" s="481"/>
      <c r="I74" s="481">
        <v>-59.2885</v>
      </c>
      <c r="J74" s="481">
        <v>-1298.3912400000022</v>
      </c>
      <c r="K74" s="481">
        <v>-7.045999869999999</v>
      </c>
      <c r="L74" s="481"/>
      <c r="M74" s="481"/>
      <c r="N74" s="481"/>
      <c r="O74" s="481">
        <v>-2483.3016</v>
      </c>
      <c r="P74" s="481"/>
      <c r="Q74" s="481"/>
      <c r="R74" s="480">
        <v>-3848.027339870002</v>
      </c>
    </row>
    <row r="75" spans="1:18" ht="14.25" thickBot="1" thickTop="1">
      <c r="A75" s="486" t="s">
        <v>277</v>
      </c>
      <c r="B75" s="487">
        <v>6581.402253920002</v>
      </c>
      <c r="C75" s="487">
        <v>3241.840509499998</v>
      </c>
      <c r="D75" s="487">
        <v>310.41227000000003</v>
      </c>
      <c r="E75" s="487">
        <v>2412.1884</v>
      </c>
      <c r="F75" s="487">
        <v>1436.8820165700001</v>
      </c>
      <c r="G75" s="487">
        <v>4317.9</v>
      </c>
      <c r="H75" s="487">
        <v>1213.94</v>
      </c>
      <c r="I75" s="487">
        <v>19514.565449989997</v>
      </c>
      <c r="J75" s="487">
        <v>27133.692585000004</v>
      </c>
      <c r="K75" s="487">
        <v>8672.66655738</v>
      </c>
      <c r="L75" s="487">
        <v>0</v>
      </c>
      <c r="M75" s="487">
        <v>0</v>
      </c>
      <c r="N75" s="487">
        <v>0</v>
      </c>
      <c r="O75" s="487">
        <v>10346.221399999999</v>
      </c>
      <c r="P75" s="487">
        <v>2961.7036413572796</v>
      </c>
      <c r="Q75" s="487">
        <v>375</v>
      </c>
      <c r="R75" s="488">
        <v>69003.84963372728</v>
      </c>
    </row>
    <row r="76" spans="1:18" ht="14.25" thickBot="1" thickTop="1">
      <c r="A76" s="443"/>
      <c r="B76" s="444"/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89"/>
    </row>
    <row r="77" spans="1:18" ht="14.25" thickBot="1" thickTop="1">
      <c r="A77" s="486" t="s">
        <v>52</v>
      </c>
      <c r="B77" s="487">
        <v>6581.46455</v>
      </c>
      <c r="C77" s="487">
        <v>3241.89995</v>
      </c>
      <c r="D77" s="487">
        <v>310.41227000000003</v>
      </c>
      <c r="E77" s="487">
        <v>2412.1883999999995</v>
      </c>
      <c r="F77" s="487">
        <v>1436.8820165700001</v>
      </c>
      <c r="G77" s="487">
        <v>4317.9</v>
      </c>
      <c r="H77" s="487">
        <v>1213.94</v>
      </c>
      <c r="I77" s="487">
        <v>19514.68718657</v>
      </c>
      <c r="J77" s="487">
        <v>27133.692584999997</v>
      </c>
      <c r="K77" s="487">
        <v>8672.66655738</v>
      </c>
      <c r="L77" s="487" t="s">
        <v>237</v>
      </c>
      <c r="M77" s="487" t="s">
        <v>237</v>
      </c>
      <c r="N77" s="487"/>
      <c r="O77" s="487">
        <v>10346.221399999999</v>
      </c>
      <c r="P77" s="487">
        <v>2961.7036413572796</v>
      </c>
      <c r="Q77" s="487">
        <v>375</v>
      </c>
      <c r="R77" s="488">
        <v>69003.97137030728</v>
      </c>
    </row>
    <row r="78" spans="1:18" ht="13.5" thickTop="1">
      <c r="A78" s="493" t="s">
        <v>53</v>
      </c>
      <c r="B78" s="494">
        <v>5985.75195</v>
      </c>
      <c r="C78" s="494">
        <v>1622.8194</v>
      </c>
      <c r="D78" s="494">
        <v>310.41227000000003</v>
      </c>
      <c r="E78" s="494">
        <v>2280.1148999999996</v>
      </c>
      <c r="F78" s="494">
        <v>1436.8820165700001</v>
      </c>
      <c r="G78" s="494" t="s">
        <v>237</v>
      </c>
      <c r="H78" s="494" t="s">
        <v>237</v>
      </c>
      <c r="I78" s="494">
        <v>11635.980536570001</v>
      </c>
      <c r="J78" s="494">
        <v>5399.888655</v>
      </c>
      <c r="K78" s="494">
        <v>4490.24345238</v>
      </c>
      <c r="L78" s="494" t="s">
        <v>237</v>
      </c>
      <c r="M78" s="494" t="s">
        <v>237</v>
      </c>
      <c r="N78" s="494"/>
      <c r="O78" s="494">
        <v>4991.612</v>
      </c>
      <c r="P78" s="494">
        <v>2150.7036413572796</v>
      </c>
      <c r="Q78" s="494">
        <v>121</v>
      </c>
      <c r="R78" s="495">
        <v>28789.42828530728</v>
      </c>
    </row>
    <row r="79" spans="1:18" ht="12.75">
      <c r="A79" s="485" t="s">
        <v>246</v>
      </c>
      <c r="B79" s="481" t="s">
        <v>237</v>
      </c>
      <c r="C79" s="481" t="s">
        <v>237</v>
      </c>
      <c r="D79" s="481"/>
      <c r="E79" s="481">
        <v>2180.5</v>
      </c>
      <c r="F79" s="481"/>
      <c r="G79" s="481"/>
      <c r="H79" s="481"/>
      <c r="I79" s="481">
        <v>2180.5</v>
      </c>
      <c r="J79" s="481">
        <v>343.85371999999995</v>
      </c>
      <c r="K79" s="481">
        <v>5.192816831020051</v>
      </c>
      <c r="L79" s="481"/>
      <c r="M79" s="481"/>
      <c r="N79" s="481"/>
      <c r="O79" s="481">
        <v>940.84</v>
      </c>
      <c r="P79" s="481">
        <v>193.61268823521596</v>
      </c>
      <c r="Q79" s="481"/>
      <c r="R79" s="480">
        <v>3663.9992250662362</v>
      </c>
    </row>
    <row r="80" spans="1:18" ht="12.75">
      <c r="A80" s="485" t="s">
        <v>55</v>
      </c>
      <c r="B80" s="481">
        <v>0</v>
      </c>
      <c r="C80" s="481">
        <v>9.5907</v>
      </c>
      <c r="D80" s="481"/>
      <c r="E80" s="481">
        <v>0</v>
      </c>
      <c r="F80" s="481"/>
      <c r="G80" s="481"/>
      <c r="H80" s="481"/>
      <c r="I80" s="481">
        <v>9.5907</v>
      </c>
      <c r="J80" s="481">
        <v>758.4</v>
      </c>
      <c r="K80" s="481">
        <v>340.19017886614614</v>
      </c>
      <c r="L80" s="481"/>
      <c r="M80" s="481"/>
      <c r="N80" s="481"/>
      <c r="O80" s="481">
        <v>320.78</v>
      </c>
      <c r="P80" s="481"/>
      <c r="Q80" s="481"/>
      <c r="R80" s="480">
        <v>1428.960878866146</v>
      </c>
    </row>
    <row r="81" spans="1:18" ht="12.75">
      <c r="A81" s="485" t="s">
        <v>56</v>
      </c>
      <c r="B81" s="481" t="s">
        <v>237</v>
      </c>
      <c r="C81" s="481" t="s">
        <v>237</v>
      </c>
      <c r="D81" s="481"/>
      <c r="E81" s="481" t="s">
        <v>237</v>
      </c>
      <c r="F81" s="481"/>
      <c r="G81" s="481"/>
      <c r="H81" s="481"/>
      <c r="I81" s="481" t="s">
        <v>237</v>
      </c>
      <c r="J81" s="481">
        <v>1384.383925</v>
      </c>
      <c r="K81" s="481" t="s">
        <v>237</v>
      </c>
      <c r="L81" s="481"/>
      <c r="M81" s="481"/>
      <c r="N81" s="481"/>
      <c r="O81" s="481" t="s">
        <v>237</v>
      </c>
      <c r="P81" s="481"/>
      <c r="Q81" s="481"/>
      <c r="R81" s="480">
        <v>1384.383925</v>
      </c>
    </row>
    <row r="82" spans="1:18" ht="12.75">
      <c r="A82" s="485" t="s">
        <v>57</v>
      </c>
      <c r="B82" s="481" t="s">
        <v>237</v>
      </c>
      <c r="C82" s="481">
        <v>3.3375</v>
      </c>
      <c r="D82" s="481"/>
      <c r="E82" s="481" t="s">
        <v>237</v>
      </c>
      <c r="F82" s="481"/>
      <c r="G82" s="481" t="s">
        <v>237</v>
      </c>
      <c r="H82" s="481"/>
      <c r="I82" s="481">
        <v>3.3375</v>
      </c>
      <c r="J82" s="481">
        <v>835.4793899999999</v>
      </c>
      <c r="K82" s="481">
        <v>493.18073416628454</v>
      </c>
      <c r="L82" s="481"/>
      <c r="M82" s="481"/>
      <c r="N82" s="481"/>
      <c r="O82" s="481">
        <v>43.552847129999996</v>
      </c>
      <c r="P82" s="481"/>
      <c r="Q82" s="481"/>
      <c r="R82" s="480">
        <v>1375.5504712962843</v>
      </c>
    </row>
    <row r="83" spans="1:18" ht="12.75">
      <c r="A83" s="485" t="s">
        <v>58</v>
      </c>
      <c r="B83" s="481">
        <v>1218.91</v>
      </c>
      <c r="C83" s="481">
        <v>542.0103</v>
      </c>
      <c r="D83" s="481"/>
      <c r="E83" s="481">
        <v>0</v>
      </c>
      <c r="F83" s="481">
        <v>1395.20381</v>
      </c>
      <c r="G83" s="481"/>
      <c r="H83" s="481"/>
      <c r="I83" s="481">
        <v>3156.12411</v>
      </c>
      <c r="J83" s="481">
        <v>49.612193</v>
      </c>
      <c r="K83" s="481">
        <v>67.61713214854545</v>
      </c>
      <c r="L83" s="481"/>
      <c r="M83" s="481"/>
      <c r="N83" s="481"/>
      <c r="O83" s="481">
        <v>333.515953839</v>
      </c>
      <c r="P83" s="481"/>
      <c r="Q83" s="481"/>
      <c r="R83" s="480">
        <v>3606.8693889875453</v>
      </c>
    </row>
    <row r="84" spans="1:18" ht="12.75">
      <c r="A84" s="485" t="s">
        <v>59</v>
      </c>
      <c r="B84" s="481">
        <v>37.566050000000004</v>
      </c>
      <c r="C84" s="481">
        <v>226.8567</v>
      </c>
      <c r="D84" s="481"/>
      <c r="E84" s="481">
        <v>29.5337</v>
      </c>
      <c r="F84" s="481"/>
      <c r="G84" s="481"/>
      <c r="H84" s="481"/>
      <c r="I84" s="481">
        <v>293.95645</v>
      </c>
      <c r="J84" s="481">
        <v>228.61631999999997</v>
      </c>
      <c r="K84" s="481">
        <v>119.73173893054306</v>
      </c>
      <c r="L84" s="481"/>
      <c r="M84" s="481"/>
      <c r="N84" s="481"/>
      <c r="O84" s="481">
        <v>0</v>
      </c>
      <c r="P84" s="481"/>
      <c r="Q84" s="481"/>
      <c r="R84" s="480">
        <v>642.3045089305431</v>
      </c>
    </row>
    <row r="85" spans="1:18" ht="12.75">
      <c r="A85" s="485" t="s">
        <v>60</v>
      </c>
      <c r="B85" s="481">
        <v>57.72828331204768</v>
      </c>
      <c r="C85" s="481">
        <v>18</v>
      </c>
      <c r="D85" s="481"/>
      <c r="E85" s="481">
        <v>10.5</v>
      </c>
      <c r="F85" s="481">
        <v>0</v>
      </c>
      <c r="G85" s="481"/>
      <c r="H85" s="481"/>
      <c r="I85" s="481">
        <v>86.22828331204768</v>
      </c>
      <c r="J85" s="481">
        <v>265.44</v>
      </c>
      <c r="K85" s="481">
        <v>482.72796330726885</v>
      </c>
      <c r="L85" s="481"/>
      <c r="M85" s="481"/>
      <c r="N85" s="481"/>
      <c r="O85" s="481">
        <v>231.942</v>
      </c>
      <c r="P85" s="481"/>
      <c r="Q85" s="481"/>
      <c r="R85" s="480">
        <v>1066.3382466193166</v>
      </c>
    </row>
    <row r="86" spans="1:18" ht="12.75">
      <c r="A86" s="485" t="s">
        <v>61</v>
      </c>
      <c r="B86" s="481">
        <v>4671.5476166879525</v>
      </c>
      <c r="C86" s="481">
        <v>823.0242000000001</v>
      </c>
      <c r="D86" s="481">
        <v>310.41227000000003</v>
      </c>
      <c r="E86" s="481">
        <v>59.581199999999846</v>
      </c>
      <c r="F86" s="481">
        <v>41.67820657000005</v>
      </c>
      <c r="G86" s="481"/>
      <c r="H86" s="481"/>
      <c r="I86" s="481">
        <v>5906.243493257952</v>
      </c>
      <c r="J86" s="481">
        <v>1534.103107</v>
      </c>
      <c r="K86" s="481">
        <v>2981.6028881301922</v>
      </c>
      <c r="L86" s="481"/>
      <c r="M86" s="481"/>
      <c r="N86" s="481"/>
      <c r="O86" s="481">
        <v>3120.9811990310004</v>
      </c>
      <c r="P86" s="481">
        <v>1957.0909531220636</v>
      </c>
      <c r="Q86" s="481">
        <v>121</v>
      </c>
      <c r="R86" s="480">
        <v>15621.021640541208</v>
      </c>
    </row>
    <row r="87" spans="1:18" ht="12.75">
      <c r="A87" s="482" t="s">
        <v>62</v>
      </c>
      <c r="B87" s="496">
        <v>0</v>
      </c>
      <c r="C87" s="496">
        <v>0</v>
      </c>
      <c r="D87" s="496" t="s">
        <v>237</v>
      </c>
      <c r="E87" s="496" t="s">
        <v>237</v>
      </c>
      <c r="F87" s="496" t="s">
        <v>237</v>
      </c>
      <c r="G87" s="496" t="s">
        <v>237</v>
      </c>
      <c r="H87" s="496" t="s">
        <v>237</v>
      </c>
      <c r="I87" s="496">
        <v>0</v>
      </c>
      <c r="J87" s="496">
        <v>13707.844434999999</v>
      </c>
      <c r="K87" s="496">
        <v>3.9585</v>
      </c>
      <c r="L87" s="496" t="s">
        <v>237</v>
      </c>
      <c r="M87" s="496" t="s">
        <v>237</v>
      </c>
      <c r="N87" s="496"/>
      <c r="O87" s="496">
        <v>62.866</v>
      </c>
      <c r="P87" s="496" t="s">
        <v>237</v>
      </c>
      <c r="Q87" s="496">
        <v>0</v>
      </c>
      <c r="R87" s="484">
        <v>13774.668935</v>
      </c>
    </row>
    <row r="88" spans="1:18" ht="12.75">
      <c r="A88" s="485" t="s">
        <v>247</v>
      </c>
      <c r="B88" s="481">
        <v>0</v>
      </c>
      <c r="C88" s="481">
        <v>0</v>
      </c>
      <c r="D88" s="481"/>
      <c r="E88" s="481"/>
      <c r="F88" s="481"/>
      <c r="G88" s="481"/>
      <c r="H88" s="481"/>
      <c r="I88" s="481">
        <v>0</v>
      </c>
      <c r="J88" s="481">
        <v>183.195</v>
      </c>
      <c r="K88" s="481">
        <v>0</v>
      </c>
      <c r="L88" s="481"/>
      <c r="M88" s="481"/>
      <c r="N88" s="481"/>
      <c r="O88" s="481">
        <v>62.866</v>
      </c>
      <c r="P88" s="481"/>
      <c r="Q88" s="481"/>
      <c r="R88" s="480">
        <v>246.06099999999998</v>
      </c>
    </row>
    <row r="89" spans="1:18" ht="12.75">
      <c r="A89" s="485" t="s">
        <v>248</v>
      </c>
      <c r="B89" s="481" t="s">
        <v>237</v>
      </c>
      <c r="C89" s="481" t="s">
        <v>237</v>
      </c>
      <c r="D89" s="481"/>
      <c r="E89" s="481"/>
      <c r="F89" s="481"/>
      <c r="G89" s="481"/>
      <c r="H89" s="481"/>
      <c r="I89" s="481" t="s">
        <v>237</v>
      </c>
      <c r="J89" s="481">
        <v>388.518</v>
      </c>
      <c r="K89" s="481" t="s">
        <v>237</v>
      </c>
      <c r="L89" s="481"/>
      <c r="M89" s="481"/>
      <c r="N89" s="481"/>
      <c r="O89" s="481" t="s">
        <v>237</v>
      </c>
      <c r="P89" s="481"/>
      <c r="Q89" s="481"/>
      <c r="R89" s="480">
        <v>388.518</v>
      </c>
    </row>
    <row r="90" spans="1:18" ht="12.75">
      <c r="A90" s="485" t="s">
        <v>249</v>
      </c>
      <c r="B90" s="481" t="s">
        <v>237</v>
      </c>
      <c r="C90" s="481" t="s">
        <v>237</v>
      </c>
      <c r="D90" s="481"/>
      <c r="E90" s="481"/>
      <c r="F90" s="481"/>
      <c r="G90" s="481"/>
      <c r="H90" s="481"/>
      <c r="I90" s="481" t="s">
        <v>237</v>
      </c>
      <c r="J90" s="481">
        <v>1626.100575</v>
      </c>
      <c r="K90" s="481" t="s">
        <v>237</v>
      </c>
      <c r="L90" s="481"/>
      <c r="M90" s="481"/>
      <c r="N90" s="481"/>
      <c r="O90" s="481" t="s">
        <v>237</v>
      </c>
      <c r="P90" s="481"/>
      <c r="Q90" s="481"/>
      <c r="R90" s="480">
        <v>1626.100575</v>
      </c>
    </row>
    <row r="91" spans="1:18" ht="12.75">
      <c r="A91" s="485" t="s">
        <v>250</v>
      </c>
      <c r="B91" s="481" t="s">
        <v>237</v>
      </c>
      <c r="C91" s="481" t="s">
        <v>237</v>
      </c>
      <c r="D91" s="481"/>
      <c r="E91" s="481"/>
      <c r="F91" s="481"/>
      <c r="G91" s="481"/>
      <c r="H91" s="481"/>
      <c r="I91" s="481" t="s">
        <v>237</v>
      </c>
      <c r="J91" s="481">
        <v>11510.030859999999</v>
      </c>
      <c r="K91" s="481">
        <v>3.9585</v>
      </c>
      <c r="L91" s="481"/>
      <c r="M91" s="481"/>
      <c r="N91" s="481"/>
      <c r="O91" s="481" t="s">
        <v>237</v>
      </c>
      <c r="P91" s="481"/>
      <c r="Q91" s="481"/>
      <c r="R91" s="480">
        <v>11513.98936</v>
      </c>
    </row>
    <row r="92" spans="1:18" ht="12.75">
      <c r="A92" s="497" t="s">
        <v>262</v>
      </c>
      <c r="B92" s="458">
        <v>595.7126000000001</v>
      </c>
      <c r="C92" s="458">
        <v>1619.0805500000001</v>
      </c>
      <c r="D92" s="458">
        <v>0</v>
      </c>
      <c r="E92" s="458">
        <v>132.0735</v>
      </c>
      <c r="F92" s="458">
        <v>0</v>
      </c>
      <c r="G92" s="458">
        <v>4317.9</v>
      </c>
      <c r="H92" s="458">
        <v>1213.94</v>
      </c>
      <c r="I92" s="458">
        <v>7878.70665</v>
      </c>
      <c r="J92" s="458">
        <v>5851.826375000001</v>
      </c>
      <c r="K92" s="458">
        <v>4178.464605</v>
      </c>
      <c r="L92" s="458"/>
      <c r="M92" s="458"/>
      <c r="N92" s="458"/>
      <c r="O92" s="458">
        <v>5291.743399999999</v>
      </c>
      <c r="P92" s="458">
        <v>811</v>
      </c>
      <c r="Q92" s="458">
        <v>254</v>
      </c>
      <c r="R92" s="498">
        <v>24265.741029999997</v>
      </c>
    </row>
    <row r="93" spans="1:18" ht="12.75">
      <c r="A93" s="499" t="s">
        <v>64</v>
      </c>
      <c r="B93" s="500">
        <v>595.7126000000001</v>
      </c>
      <c r="C93" s="483">
        <v>1619.0805500000001</v>
      </c>
      <c r="D93" s="483">
        <v>0</v>
      </c>
      <c r="E93" s="500">
        <v>132.0735</v>
      </c>
      <c r="F93" s="483">
        <v>0</v>
      </c>
      <c r="G93" s="483">
        <v>4317.9</v>
      </c>
      <c r="H93" s="483">
        <v>1213.94</v>
      </c>
      <c r="I93" s="500">
        <v>7878.70665</v>
      </c>
      <c r="J93" s="500">
        <v>2873.29199</v>
      </c>
      <c r="K93" s="500">
        <v>4178.464605</v>
      </c>
      <c r="L93" s="483"/>
      <c r="M93" s="483"/>
      <c r="N93" s="483"/>
      <c r="O93" s="483">
        <v>4956.773399999999</v>
      </c>
      <c r="P93" s="483">
        <v>811</v>
      </c>
      <c r="Q93" s="500">
        <v>254</v>
      </c>
      <c r="R93" s="501">
        <v>20952.236644999997</v>
      </c>
    </row>
    <row r="94" spans="1:18" ht="12.75">
      <c r="A94" s="499" t="s">
        <v>65</v>
      </c>
      <c r="B94" s="483"/>
      <c r="C94" s="483" t="s">
        <v>237</v>
      </c>
      <c r="D94" s="483"/>
      <c r="E94" s="483"/>
      <c r="F94" s="483"/>
      <c r="G94" s="483"/>
      <c r="H94" s="483"/>
      <c r="I94" s="483"/>
      <c r="J94" s="500">
        <v>2978.534385</v>
      </c>
      <c r="K94" s="500" t="s">
        <v>237</v>
      </c>
      <c r="L94" s="483"/>
      <c r="M94" s="483"/>
      <c r="N94" s="502"/>
      <c r="O94" s="502">
        <v>334.97</v>
      </c>
      <c r="P94" s="483"/>
      <c r="Q94" s="483"/>
      <c r="R94" s="501">
        <v>3313.504385</v>
      </c>
    </row>
    <row r="95" spans="1:18" ht="13.5" thickBot="1">
      <c r="A95" s="482" t="s">
        <v>66</v>
      </c>
      <c r="B95" s="496"/>
      <c r="C95" s="503"/>
      <c r="D95" s="496"/>
      <c r="E95" s="496"/>
      <c r="F95" s="496"/>
      <c r="G95" s="496"/>
      <c r="H95" s="496"/>
      <c r="I95" s="496"/>
      <c r="J95" s="504">
        <v>2174.13312</v>
      </c>
      <c r="K95" s="504" t="s">
        <v>237</v>
      </c>
      <c r="L95" s="496"/>
      <c r="M95" s="496"/>
      <c r="N95" s="478"/>
      <c r="O95" s="478" t="s">
        <v>237</v>
      </c>
      <c r="P95" s="496"/>
      <c r="Q95" s="496"/>
      <c r="R95" s="484">
        <v>2174.13312</v>
      </c>
    </row>
    <row r="96" spans="1:18" ht="13.5" thickTop="1">
      <c r="A96" s="505" t="s">
        <v>251</v>
      </c>
      <c r="B96" s="506">
        <v>11998.2</v>
      </c>
      <c r="C96" s="506">
        <v>22449.5</v>
      </c>
      <c r="D96" s="506">
        <v>0</v>
      </c>
      <c r="E96" s="507" t="s">
        <v>237</v>
      </c>
      <c r="F96" s="507" t="s">
        <v>237</v>
      </c>
      <c r="G96" s="507" t="s">
        <v>237</v>
      </c>
      <c r="H96" s="506">
        <v>104</v>
      </c>
      <c r="I96" s="506">
        <v>34551.7</v>
      </c>
      <c r="J96" s="506">
        <v>7670.4</v>
      </c>
      <c r="K96" s="506">
        <v>62241.8</v>
      </c>
      <c r="L96" s="506">
        <v>46083.7</v>
      </c>
      <c r="M96" s="506">
        <v>93</v>
      </c>
      <c r="N96" s="506">
        <v>57.7</v>
      </c>
      <c r="O96" s="506">
        <v>150698.3</v>
      </c>
      <c r="P96" s="507" t="s">
        <v>237</v>
      </c>
      <c r="Q96" s="507" t="s">
        <v>237</v>
      </c>
      <c r="R96" s="508" t="s">
        <v>237</v>
      </c>
    </row>
    <row r="97" spans="1:18" ht="13.5" thickBot="1">
      <c r="A97" s="477" t="s">
        <v>252</v>
      </c>
      <c r="B97" s="428">
        <v>1845</v>
      </c>
      <c r="C97" s="428">
        <v>6450.8</v>
      </c>
      <c r="D97" s="428">
        <v>0</v>
      </c>
      <c r="E97" s="431" t="s">
        <v>237</v>
      </c>
      <c r="F97" s="431" t="s">
        <v>237</v>
      </c>
      <c r="G97" s="431" t="s">
        <v>237</v>
      </c>
      <c r="H97" s="428">
        <v>27.6</v>
      </c>
      <c r="I97" s="428">
        <v>8323.4</v>
      </c>
      <c r="J97" s="428">
        <v>3215.1</v>
      </c>
      <c r="K97" s="428">
        <v>12606.2</v>
      </c>
      <c r="L97" s="428">
        <v>12645.4</v>
      </c>
      <c r="M97" s="428">
        <v>15</v>
      </c>
      <c r="N97" s="428">
        <v>18.9</v>
      </c>
      <c r="O97" s="428">
        <v>36824</v>
      </c>
      <c r="P97" s="431" t="s">
        <v>237</v>
      </c>
      <c r="Q97" s="431" t="s">
        <v>237</v>
      </c>
      <c r="R97" s="509" t="s">
        <v>237</v>
      </c>
    </row>
    <row r="98" spans="1:18" ht="13.5" thickTop="1">
      <c r="A98" s="510" t="s">
        <v>74</v>
      </c>
      <c r="B98" s="511"/>
      <c r="C98" s="517" t="s">
        <v>263</v>
      </c>
      <c r="D98" s="514"/>
      <c r="E98" s="514"/>
      <c r="F98" s="515" t="s">
        <v>76</v>
      </c>
      <c r="G98" s="514"/>
      <c r="H98" s="516"/>
      <c r="I98" s="517" t="s">
        <v>264</v>
      </c>
      <c r="J98" s="518"/>
      <c r="K98" s="512" t="s">
        <v>265</v>
      </c>
      <c r="L98" s="519">
        <v>1698.2826781809006</v>
      </c>
      <c r="M98" s="514"/>
      <c r="N98" s="514"/>
      <c r="O98" s="515" t="s">
        <v>266</v>
      </c>
      <c r="P98" s="520"/>
      <c r="Q98" s="514"/>
      <c r="R98" s="521">
        <v>9.9</v>
      </c>
    </row>
    <row r="99" spans="1:18" ht="13.5" thickBot="1">
      <c r="A99" s="522" t="s">
        <v>79</v>
      </c>
      <c r="B99" s="523"/>
      <c r="C99" s="530" t="s">
        <v>281</v>
      </c>
      <c r="D99" s="528"/>
      <c r="E99" s="526">
        <v>71.332</v>
      </c>
      <c r="F99" s="527" t="s">
        <v>268</v>
      </c>
      <c r="G99" s="528"/>
      <c r="H99" s="529">
        <v>1231.1113235030562</v>
      </c>
      <c r="I99" s="530" t="s">
        <v>269</v>
      </c>
      <c r="J99" s="531"/>
      <c r="K99" s="532" t="s">
        <v>270</v>
      </c>
      <c r="L99" s="529">
        <v>2103.088375483654</v>
      </c>
      <c r="M99" s="528"/>
      <c r="N99" s="528"/>
      <c r="O99" s="527" t="s">
        <v>271</v>
      </c>
      <c r="P99" s="533"/>
      <c r="Q99" s="528"/>
      <c r="R99" s="534">
        <v>9</v>
      </c>
    </row>
  </sheetData>
  <sheetProtection/>
  <mergeCells count="4">
    <mergeCell ref="A1:Q1"/>
    <mergeCell ref="A2:Q2"/>
    <mergeCell ref="A53:R53"/>
    <mergeCell ref="A54:R54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="50" zoomScaleNormal="50" zoomScalePageLayoutView="0" workbookViewId="0" topLeftCell="A44">
      <selection activeCell="A47" sqref="A47:P90"/>
    </sheetView>
  </sheetViews>
  <sheetFormatPr defaultColWidth="9.140625" defaultRowHeight="12.75"/>
  <cols>
    <col min="1" max="1" width="23.421875" style="0" customWidth="1"/>
  </cols>
  <sheetData>
    <row r="1" spans="1:16" ht="12.75">
      <c r="A1" s="564" t="s">
        <v>104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86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2.75">
      <c r="A5" s="90"/>
      <c r="B5" s="91" t="s">
        <v>4</v>
      </c>
      <c r="C5" s="92" t="s">
        <v>5</v>
      </c>
      <c r="D5" s="92" t="s">
        <v>6</v>
      </c>
      <c r="E5" s="92" t="s">
        <v>87</v>
      </c>
      <c r="F5" s="91" t="s">
        <v>8</v>
      </c>
      <c r="G5" s="91" t="s">
        <v>9</v>
      </c>
      <c r="H5" s="92" t="s">
        <v>10</v>
      </c>
      <c r="I5" s="91" t="s">
        <v>11</v>
      </c>
      <c r="J5" s="91" t="s">
        <v>88</v>
      </c>
      <c r="K5" s="91" t="s">
        <v>13</v>
      </c>
      <c r="L5" s="92" t="s">
        <v>14</v>
      </c>
      <c r="M5" s="92" t="s">
        <v>99</v>
      </c>
      <c r="N5" s="92" t="s">
        <v>16</v>
      </c>
      <c r="O5" s="94" t="s">
        <v>17</v>
      </c>
      <c r="P5" s="4"/>
    </row>
    <row r="6" spans="1:16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96" t="s">
        <v>29</v>
      </c>
      <c r="N6" s="12" t="s">
        <v>28</v>
      </c>
      <c r="O6" s="96" t="s">
        <v>29</v>
      </c>
      <c r="P6" s="4"/>
    </row>
    <row r="7" spans="1:16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9" t="s">
        <v>31</v>
      </c>
      <c r="I7" s="98" t="s">
        <v>31</v>
      </c>
      <c r="J7" s="98" t="s">
        <v>32</v>
      </c>
      <c r="K7" s="98" t="s">
        <v>32</v>
      </c>
      <c r="L7" s="99" t="s">
        <v>33</v>
      </c>
      <c r="M7" s="101" t="s">
        <v>34</v>
      </c>
      <c r="N7" s="99" t="s">
        <v>33</v>
      </c>
      <c r="O7" s="101" t="s">
        <v>34</v>
      </c>
      <c r="P7" s="4"/>
    </row>
    <row r="8" spans="1:16" ht="12.75">
      <c r="A8" s="154" t="s">
        <v>35</v>
      </c>
      <c r="B8" s="155">
        <v>4642</v>
      </c>
      <c r="C8" s="155"/>
      <c r="D8" s="155"/>
      <c r="E8" s="155">
        <v>7754</v>
      </c>
      <c r="F8" s="155">
        <v>289</v>
      </c>
      <c r="G8" s="155">
        <v>13847</v>
      </c>
      <c r="H8" s="155">
        <v>9807</v>
      </c>
      <c r="I8" s="155">
        <v>3511</v>
      </c>
      <c r="J8" s="155"/>
      <c r="K8" s="155"/>
      <c r="L8" s="155">
        <v>2603</v>
      </c>
      <c r="M8" s="155">
        <v>48</v>
      </c>
      <c r="N8" s="155"/>
      <c r="O8" s="156"/>
      <c r="P8" s="4"/>
    </row>
    <row r="9" spans="1:16" ht="12.75">
      <c r="A9" s="103" t="s">
        <v>36</v>
      </c>
      <c r="B9" s="23">
        <v>16</v>
      </c>
      <c r="C9" s="23"/>
      <c r="D9" s="23"/>
      <c r="E9" s="23"/>
      <c r="F9" s="23"/>
      <c r="G9" s="23"/>
      <c r="H9" s="23"/>
      <c r="I9" s="23">
        <v>9485</v>
      </c>
      <c r="J9" s="23"/>
      <c r="K9" s="23"/>
      <c r="L9" s="23"/>
      <c r="M9" s="23"/>
      <c r="N9" s="23"/>
      <c r="O9" s="104"/>
      <c r="P9" s="4"/>
    </row>
    <row r="10" spans="1:16" ht="12.75">
      <c r="A10" s="103" t="s">
        <v>37</v>
      </c>
      <c r="B10" s="23"/>
      <c r="C10" s="23"/>
      <c r="D10" s="23"/>
      <c r="E10" s="23"/>
      <c r="F10" s="23"/>
      <c r="G10" s="23"/>
      <c r="H10" s="23"/>
      <c r="I10" s="23">
        <v>816</v>
      </c>
      <c r="J10" s="23"/>
      <c r="K10" s="23"/>
      <c r="L10" s="23"/>
      <c r="M10" s="23"/>
      <c r="N10" s="23"/>
      <c r="O10" s="104"/>
      <c r="P10" s="4"/>
    </row>
    <row r="11" spans="1:16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>
        <v>86</v>
      </c>
      <c r="J11" s="23"/>
      <c r="K11" s="23"/>
      <c r="L11" s="23"/>
      <c r="M11" s="23"/>
      <c r="N11" s="23"/>
      <c r="O11" s="104"/>
      <c r="P11" s="4"/>
    </row>
    <row r="12" spans="1:16" ht="12.75">
      <c r="A12" s="103" t="s">
        <v>39</v>
      </c>
      <c r="B12" s="23">
        <v>-63</v>
      </c>
      <c r="C12" s="23">
        <v>23</v>
      </c>
      <c r="D12" s="23">
        <v>-2</v>
      </c>
      <c r="E12" s="23">
        <v>-112</v>
      </c>
      <c r="F12" s="23">
        <v>1</v>
      </c>
      <c r="G12" s="23"/>
      <c r="H12" s="23"/>
      <c r="I12" s="23">
        <v>314</v>
      </c>
      <c r="J12" s="23"/>
      <c r="K12" s="23"/>
      <c r="L12" s="23"/>
      <c r="M12" s="23"/>
      <c r="N12" s="23"/>
      <c r="O12" s="104"/>
      <c r="P12" s="4"/>
    </row>
    <row r="13" spans="1:16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>
        <v>-492</v>
      </c>
      <c r="J13" s="26"/>
      <c r="K13" s="26"/>
      <c r="L13" s="26"/>
      <c r="M13" s="26"/>
      <c r="N13" s="26"/>
      <c r="O13" s="106"/>
      <c r="P13" s="4"/>
    </row>
    <row r="14" spans="1:16" ht="12.75">
      <c r="A14" s="105" t="s">
        <v>41</v>
      </c>
      <c r="B14" s="26">
        <v>4595</v>
      </c>
      <c r="C14" s="26">
        <v>23</v>
      </c>
      <c r="D14" s="26">
        <v>-2</v>
      </c>
      <c r="E14" s="26">
        <v>7642</v>
      </c>
      <c r="F14" s="26">
        <v>290</v>
      </c>
      <c r="G14" s="26">
        <v>13847</v>
      </c>
      <c r="H14" s="26">
        <v>9807</v>
      </c>
      <c r="I14" s="26">
        <v>11916</v>
      </c>
      <c r="J14" s="26"/>
      <c r="K14" s="26"/>
      <c r="L14" s="26">
        <v>2603</v>
      </c>
      <c r="M14" s="26">
        <v>48</v>
      </c>
      <c r="N14" s="26"/>
      <c r="O14" s="106"/>
      <c r="P14" s="4"/>
    </row>
    <row r="15" spans="1:16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>
        <v>79</v>
      </c>
      <c r="J15" s="23"/>
      <c r="K15" s="23"/>
      <c r="L15" s="23"/>
      <c r="M15" s="23"/>
      <c r="N15" s="23"/>
      <c r="O15" s="104"/>
      <c r="P15" s="4"/>
    </row>
    <row r="16" spans="1:16" ht="13.5" thickBot="1">
      <c r="A16" s="157" t="s">
        <v>43</v>
      </c>
      <c r="B16" s="158">
        <v>4595</v>
      </c>
      <c r="C16" s="158">
        <v>23</v>
      </c>
      <c r="D16" s="158">
        <v>-2</v>
      </c>
      <c r="E16" s="158">
        <v>7642</v>
      </c>
      <c r="F16" s="158">
        <v>290</v>
      </c>
      <c r="G16" s="158">
        <v>13847</v>
      </c>
      <c r="H16" s="158">
        <v>9807</v>
      </c>
      <c r="I16" s="158">
        <v>11995</v>
      </c>
      <c r="J16" s="158"/>
      <c r="K16" s="158"/>
      <c r="L16" s="158">
        <v>2603</v>
      </c>
      <c r="M16" s="158">
        <v>48</v>
      </c>
      <c r="N16" s="158"/>
      <c r="O16" s="159"/>
      <c r="P16" s="4"/>
    </row>
    <row r="17" spans="1:16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2.75">
      <c r="A18" s="160" t="s">
        <v>44</v>
      </c>
      <c r="B18" s="161">
        <v>-3262</v>
      </c>
      <c r="C18" s="161">
        <v>1497</v>
      </c>
      <c r="D18" s="161">
        <v>18</v>
      </c>
      <c r="E18" s="161">
        <v>-1468</v>
      </c>
      <c r="F18" s="161">
        <v>-1</v>
      </c>
      <c r="G18" s="161"/>
      <c r="H18" s="161"/>
      <c r="I18" s="161">
        <v>-2802</v>
      </c>
      <c r="J18" s="161"/>
      <c r="K18" s="161">
        <v>133</v>
      </c>
      <c r="L18" s="161">
        <v>-2603</v>
      </c>
      <c r="M18" s="161"/>
      <c r="N18" s="161">
        <v>10365</v>
      </c>
      <c r="O18" s="162"/>
      <c r="P18" s="4"/>
    </row>
    <row r="19" spans="1:16" ht="12.75">
      <c r="A19" s="103" t="s">
        <v>45</v>
      </c>
      <c r="B19" s="23">
        <v>-1094</v>
      </c>
      <c r="C19" s="23"/>
      <c r="D19" s="23"/>
      <c r="E19" s="23">
        <v>-1453</v>
      </c>
      <c r="F19" s="23"/>
      <c r="G19" s="23"/>
      <c r="H19" s="23"/>
      <c r="I19" s="23">
        <v>-1645</v>
      </c>
      <c r="J19" s="23"/>
      <c r="K19" s="23"/>
      <c r="L19" s="23">
        <v>-2603</v>
      </c>
      <c r="M19" s="23"/>
      <c r="N19" s="23">
        <v>12425</v>
      </c>
      <c r="O19" s="104"/>
      <c r="P19" s="4"/>
    </row>
    <row r="20" spans="1:16" ht="12.75">
      <c r="A20" s="103" t="s">
        <v>46</v>
      </c>
      <c r="B20" s="23">
        <v>-281</v>
      </c>
      <c r="C20" s="23">
        <v>179</v>
      </c>
      <c r="D20" s="23"/>
      <c r="E20" s="23"/>
      <c r="F20" s="23"/>
      <c r="G20" s="23"/>
      <c r="H20" s="23"/>
      <c r="I20" s="23">
        <v>-9</v>
      </c>
      <c r="J20" s="23"/>
      <c r="K20" s="23">
        <v>133</v>
      </c>
      <c r="L20" s="23"/>
      <c r="M20" s="23"/>
      <c r="N20" s="23"/>
      <c r="O20" s="104"/>
      <c r="P20" s="4"/>
    </row>
    <row r="21" spans="1:16" ht="12.75">
      <c r="A21" s="103" t="s">
        <v>47</v>
      </c>
      <c r="B21" s="23">
        <v>-1887</v>
      </c>
      <c r="C21" s="23">
        <v>1322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04"/>
      <c r="P21" s="4"/>
    </row>
    <row r="22" spans="1:16" ht="12.75">
      <c r="A22" s="103" t="s">
        <v>48</v>
      </c>
      <c r="B22" s="23"/>
      <c r="C22" s="23">
        <v>-4</v>
      </c>
      <c r="D22" s="23">
        <v>19</v>
      </c>
      <c r="E22" s="23">
        <v>-15</v>
      </c>
      <c r="F22" s="23"/>
      <c r="G22" s="23"/>
      <c r="H22" s="23"/>
      <c r="I22" s="23">
        <v>-2</v>
      </c>
      <c r="J22" s="23"/>
      <c r="K22" s="23"/>
      <c r="L22" s="23"/>
      <c r="M22" s="23"/>
      <c r="N22" s="23"/>
      <c r="O22" s="104"/>
      <c r="P22" s="4"/>
    </row>
    <row r="23" spans="1:16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>
        <v>-688</v>
      </c>
      <c r="J23" s="23"/>
      <c r="K23" s="23"/>
      <c r="L23" s="23"/>
      <c r="M23" s="23"/>
      <c r="N23" s="23">
        <v>-165</v>
      </c>
      <c r="O23" s="104"/>
      <c r="P23" s="4"/>
    </row>
    <row r="24" spans="1:16" ht="13.5" thickBot="1">
      <c r="A24" s="103" t="s">
        <v>50</v>
      </c>
      <c r="B24" s="23"/>
      <c r="C24" s="23"/>
      <c r="D24" s="23">
        <v>-1</v>
      </c>
      <c r="E24" s="23"/>
      <c r="F24" s="23">
        <v>-1</v>
      </c>
      <c r="G24" s="23"/>
      <c r="H24" s="23"/>
      <c r="I24" s="23">
        <v>-458</v>
      </c>
      <c r="J24" s="23"/>
      <c r="K24" s="23"/>
      <c r="L24" s="23"/>
      <c r="M24" s="23"/>
      <c r="N24" s="23">
        <v>-1895</v>
      </c>
      <c r="O24" s="104"/>
      <c r="P24" s="4"/>
    </row>
    <row r="25" spans="1:16" ht="13.5" thickBot="1">
      <c r="A25" s="157" t="s">
        <v>51</v>
      </c>
      <c r="B25" s="158">
        <v>1333</v>
      </c>
      <c r="C25" s="158">
        <v>1520</v>
      </c>
      <c r="D25" s="158">
        <v>16</v>
      </c>
      <c r="E25" s="158">
        <v>6174</v>
      </c>
      <c r="F25" s="158">
        <v>289</v>
      </c>
      <c r="G25" s="158">
        <v>13847</v>
      </c>
      <c r="H25" s="158">
        <v>9807</v>
      </c>
      <c r="I25" s="158">
        <v>9193</v>
      </c>
      <c r="J25" s="158">
        <v>0</v>
      </c>
      <c r="K25" s="158">
        <v>133</v>
      </c>
      <c r="L25" s="158">
        <v>0</v>
      </c>
      <c r="M25" s="158">
        <v>48</v>
      </c>
      <c r="N25" s="158">
        <v>10365</v>
      </c>
      <c r="O25" s="159">
        <v>0</v>
      </c>
      <c r="P25" s="4"/>
    </row>
    <row r="26" spans="1:16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4"/>
    </row>
    <row r="27" spans="1:16" ht="12.75">
      <c r="A27" s="160" t="s">
        <v>52</v>
      </c>
      <c r="B27" s="161">
        <v>1333</v>
      </c>
      <c r="C27" s="161">
        <v>1520</v>
      </c>
      <c r="D27" s="161">
        <v>16</v>
      </c>
      <c r="E27" s="161">
        <v>6174</v>
      </c>
      <c r="F27" s="161">
        <v>289</v>
      </c>
      <c r="G27" s="161">
        <v>13847</v>
      </c>
      <c r="H27" s="161">
        <v>9807</v>
      </c>
      <c r="I27" s="161">
        <v>9193</v>
      </c>
      <c r="J27" s="161"/>
      <c r="K27" s="161">
        <v>133</v>
      </c>
      <c r="L27" s="161">
        <v>0</v>
      </c>
      <c r="M27" s="161"/>
      <c r="N27" s="161">
        <v>10365</v>
      </c>
      <c r="O27" s="162"/>
      <c r="P27" s="4"/>
    </row>
    <row r="28" spans="1:16" ht="12.75">
      <c r="A28" s="165" t="s">
        <v>53</v>
      </c>
      <c r="B28" s="166">
        <v>422</v>
      </c>
      <c r="C28" s="166">
        <v>1237</v>
      </c>
      <c r="D28" s="166"/>
      <c r="E28" s="166">
        <v>2531</v>
      </c>
      <c r="F28" s="166"/>
      <c r="G28" s="166"/>
      <c r="H28" s="166"/>
      <c r="I28" s="166">
        <v>2579</v>
      </c>
      <c r="J28" s="166"/>
      <c r="K28" s="166"/>
      <c r="L28" s="166"/>
      <c r="M28" s="166"/>
      <c r="N28" s="166">
        <v>6920</v>
      </c>
      <c r="O28" s="167"/>
      <c r="P28" s="4"/>
    </row>
    <row r="29" spans="1:16" ht="12.75">
      <c r="A29" s="103" t="s">
        <v>54</v>
      </c>
      <c r="B29" s="23"/>
      <c r="C29" s="23">
        <v>915</v>
      </c>
      <c r="D29" s="23"/>
      <c r="E29" s="23">
        <v>2</v>
      </c>
      <c r="F29" s="23"/>
      <c r="G29" s="23"/>
      <c r="H29" s="23"/>
      <c r="I29" s="23">
        <v>133</v>
      </c>
      <c r="J29" s="23"/>
      <c r="K29" s="23"/>
      <c r="L29" s="23"/>
      <c r="M29" s="23"/>
      <c r="N29" s="23">
        <v>836</v>
      </c>
      <c r="O29" s="104"/>
      <c r="P29" s="4"/>
    </row>
    <row r="30" spans="1:16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>
        <v>149</v>
      </c>
      <c r="J30" s="23"/>
      <c r="K30" s="23"/>
      <c r="L30" s="23"/>
      <c r="M30" s="23"/>
      <c r="N30" s="23">
        <v>573</v>
      </c>
      <c r="O30" s="104"/>
      <c r="P30" s="4"/>
    </row>
    <row r="31" spans="1:16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>
        <v>130</v>
      </c>
      <c r="J31" s="23"/>
      <c r="K31" s="23"/>
      <c r="L31" s="23"/>
      <c r="M31" s="23"/>
      <c r="N31" s="23"/>
      <c r="O31" s="104"/>
      <c r="P31" s="4"/>
    </row>
    <row r="32" spans="1:16" ht="12.75">
      <c r="A32" s="103" t="s">
        <v>57</v>
      </c>
      <c r="B32" s="23"/>
      <c r="C32" s="23"/>
      <c r="D32" s="23"/>
      <c r="E32" s="23">
        <v>679</v>
      </c>
      <c r="F32" s="23"/>
      <c r="G32" s="23"/>
      <c r="H32" s="23"/>
      <c r="I32" s="23">
        <v>28</v>
      </c>
      <c r="J32" s="23"/>
      <c r="K32" s="23"/>
      <c r="L32" s="23"/>
      <c r="M32" s="23"/>
      <c r="N32" s="23">
        <v>335</v>
      </c>
      <c r="O32" s="104"/>
      <c r="P32" s="4"/>
    </row>
    <row r="33" spans="1:16" ht="12.75">
      <c r="A33" s="103" t="s">
        <v>58</v>
      </c>
      <c r="B33" s="23">
        <v>42</v>
      </c>
      <c r="C33" s="23"/>
      <c r="D33" s="23"/>
      <c r="E33" s="23">
        <v>398</v>
      </c>
      <c r="F33" s="23"/>
      <c r="G33" s="23"/>
      <c r="H33" s="23"/>
      <c r="I33" s="23">
        <v>1061</v>
      </c>
      <c r="J33" s="23"/>
      <c r="K33" s="23"/>
      <c r="L33" s="23"/>
      <c r="M33" s="23"/>
      <c r="N33" s="23">
        <v>1209</v>
      </c>
      <c r="O33" s="104"/>
      <c r="P33" s="4"/>
    </row>
    <row r="34" spans="1:16" ht="12.75">
      <c r="A34" s="103" t="s">
        <v>59</v>
      </c>
      <c r="B34" s="23">
        <v>21</v>
      </c>
      <c r="C34" s="23"/>
      <c r="D34" s="23"/>
      <c r="E34" s="23">
        <v>408</v>
      </c>
      <c r="F34" s="23"/>
      <c r="G34" s="23"/>
      <c r="H34" s="23"/>
      <c r="I34" s="23">
        <v>67</v>
      </c>
      <c r="J34" s="23"/>
      <c r="K34" s="23"/>
      <c r="L34" s="23"/>
      <c r="M34" s="23"/>
      <c r="N34" s="23">
        <v>164</v>
      </c>
      <c r="O34" s="104"/>
      <c r="P34" s="4"/>
    </row>
    <row r="35" spans="1:16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>
        <v>73</v>
      </c>
      <c r="J35" s="23"/>
      <c r="K35" s="23"/>
      <c r="L35" s="23"/>
      <c r="M35" s="23"/>
      <c r="N35" s="23">
        <v>233</v>
      </c>
      <c r="O35" s="104"/>
      <c r="P35" s="4"/>
    </row>
    <row r="36" spans="1:16" ht="12.75">
      <c r="A36" s="103" t="s">
        <v>61</v>
      </c>
      <c r="B36" s="23">
        <v>359</v>
      </c>
      <c r="C36" s="23">
        <v>322</v>
      </c>
      <c r="D36" s="23"/>
      <c r="E36" s="23">
        <v>1044</v>
      </c>
      <c r="F36" s="23"/>
      <c r="G36" s="23"/>
      <c r="H36" s="23"/>
      <c r="I36" s="23">
        <v>938</v>
      </c>
      <c r="J36" s="23"/>
      <c r="K36" s="23"/>
      <c r="L36" s="23"/>
      <c r="M36" s="23"/>
      <c r="N36" s="23">
        <v>3570</v>
      </c>
      <c r="O36" s="104"/>
      <c r="P36" s="4"/>
    </row>
    <row r="37" spans="1:16" ht="12.75">
      <c r="A37" s="168" t="s">
        <v>62</v>
      </c>
      <c r="B37" s="169">
        <v>731</v>
      </c>
      <c r="C37" s="169">
        <v>3</v>
      </c>
      <c r="D37" s="169"/>
      <c r="E37" s="169">
        <v>160</v>
      </c>
      <c r="F37" s="169"/>
      <c r="G37" s="169"/>
      <c r="H37" s="169"/>
      <c r="I37" s="169">
        <v>3611</v>
      </c>
      <c r="J37" s="169"/>
      <c r="K37" s="169"/>
      <c r="L37" s="169"/>
      <c r="M37" s="169"/>
      <c r="N37" s="169">
        <v>117</v>
      </c>
      <c r="O37" s="170"/>
      <c r="P37" s="4"/>
    </row>
    <row r="38" spans="1:16" ht="12.75">
      <c r="A38" s="168" t="s">
        <v>63</v>
      </c>
      <c r="B38" s="169">
        <v>180</v>
      </c>
      <c r="C38" s="169">
        <v>280</v>
      </c>
      <c r="D38" s="169">
        <v>16</v>
      </c>
      <c r="E38" s="169">
        <v>3483</v>
      </c>
      <c r="F38" s="169">
        <v>289</v>
      </c>
      <c r="G38" s="169">
        <v>13847</v>
      </c>
      <c r="H38" s="169">
        <v>9807</v>
      </c>
      <c r="I38" s="169">
        <v>2574</v>
      </c>
      <c r="J38" s="169"/>
      <c r="K38" s="169">
        <v>133</v>
      </c>
      <c r="L38" s="169"/>
      <c r="M38" s="169">
        <v>48</v>
      </c>
      <c r="N38" s="169">
        <v>3328</v>
      </c>
      <c r="O38" s="170"/>
      <c r="P38" s="4"/>
    </row>
    <row r="39" spans="1:16" ht="12.75">
      <c r="A39" s="168" t="s">
        <v>64</v>
      </c>
      <c r="B39" s="169">
        <v>180</v>
      </c>
      <c r="C39" s="169">
        <v>280</v>
      </c>
      <c r="D39" s="169">
        <v>16</v>
      </c>
      <c r="E39" s="169">
        <v>3483</v>
      </c>
      <c r="F39" s="169">
        <v>289</v>
      </c>
      <c r="G39" s="169">
        <v>13847</v>
      </c>
      <c r="H39" s="169">
        <v>9807</v>
      </c>
      <c r="I39" s="169">
        <v>1891</v>
      </c>
      <c r="J39" s="169"/>
      <c r="K39" s="169">
        <v>133</v>
      </c>
      <c r="L39" s="169"/>
      <c r="M39" s="169">
        <v>48</v>
      </c>
      <c r="N39" s="169">
        <v>3274</v>
      </c>
      <c r="O39" s="170"/>
      <c r="P39" s="4"/>
    </row>
    <row r="40" spans="1:16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>
        <v>683</v>
      </c>
      <c r="J40" s="169"/>
      <c r="K40" s="169"/>
      <c r="L40" s="169"/>
      <c r="M40" s="169"/>
      <c r="N40" s="169">
        <v>54</v>
      </c>
      <c r="O40" s="170"/>
      <c r="P40" s="4"/>
    </row>
    <row r="41" spans="1:16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>
        <v>429</v>
      </c>
      <c r="J41" s="172"/>
      <c r="K41" s="172"/>
      <c r="L41" s="172"/>
      <c r="M41" s="172"/>
      <c r="N41" s="172"/>
      <c r="O41" s="173"/>
      <c r="P41" s="4"/>
    </row>
    <row r="42" spans="1:16" ht="12.75">
      <c r="A42" s="90" t="s">
        <v>67</v>
      </c>
      <c r="B42" s="119">
        <v>1501.9</v>
      </c>
      <c r="C42" s="119"/>
      <c r="D42" s="119"/>
      <c r="E42" s="119">
        <v>1741.7</v>
      </c>
      <c r="F42" s="119"/>
      <c r="G42" s="119"/>
      <c r="H42" s="119">
        <v>196.8</v>
      </c>
      <c r="I42" s="119">
        <v>6381.4</v>
      </c>
      <c r="J42" s="119"/>
      <c r="K42" s="119"/>
      <c r="L42" s="119">
        <v>2603.4</v>
      </c>
      <c r="M42" s="119"/>
      <c r="N42" s="119">
        <v>12425.2</v>
      </c>
      <c r="O42" s="120"/>
      <c r="P42" s="4"/>
    </row>
    <row r="43" spans="1:16" ht="13.5" thickBot="1">
      <c r="A43" s="97" t="s">
        <v>68</v>
      </c>
      <c r="B43" s="121">
        <v>350.3</v>
      </c>
      <c r="C43" s="121"/>
      <c r="D43" s="121"/>
      <c r="E43" s="121">
        <v>608.6</v>
      </c>
      <c r="F43" s="121"/>
      <c r="G43" s="121"/>
      <c r="H43" s="121">
        <v>12.4</v>
      </c>
      <c r="I43" s="121">
        <v>1235.8</v>
      </c>
      <c r="J43" s="121"/>
      <c r="K43" s="121"/>
      <c r="L43" s="121">
        <v>985.4</v>
      </c>
      <c r="M43" s="121"/>
      <c r="N43" s="121">
        <v>3192.5</v>
      </c>
      <c r="O43" s="122"/>
      <c r="P43" s="4"/>
    </row>
    <row r="44" spans="1:16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104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2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</row>
    <row r="52" spans="1:16" ht="13.5" thickBot="1">
      <c r="A52" s="126"/>
      <c r="B52" s="127" t="s">
        <v>4</v>
      </c>
      <c r="C52" s="127" t="s">
        <v>72</v>
      </c>
      <c r="D52" s="127" t="s">
        <v>87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99</v>
      </c>
      <c r="N52" s="127" t="s">
        <v>16</v>
      </c>
      <c r="O52" s="128" t="s">
        <v>17</v>
      </c>
      <c r="P52" s="129" t="s">
        <v>71</v>
      </c>
    </row>
    <row r="53" spans="1:16" ht="12.75">
      <c r="A53" s="174" t="s">
        <v>35</v>
      </c>
      <c r="B53" s="175">
        <v>2831.62</v>
      </c>
      <c r="C53" s="175"/>
      <c r="D53" s="175">
        <v>2326.2</v>
      </c>
      <c r="E53" s="175">
        <v>124.27</v>
      </c>
      <c r="F53" s="175">
        <v>4154.1</v>
      </c>
      <c r="G53" s="175">
        <v>2255.61</v>
      </c>
      <c r="H53" s="175">
        <v>11691.8</v>
      </c>
      <c r="I53" s="175">
        <v>3686.55</v>
      </c>
      <c r="J53" s="175"/>
      <c r="K53" s="175"/>
      <c r="L53" s="175">
        <v>223.85799999999998</v>
      </c>
      <c r="M53" s="175">
        <v>48</v>
      </c>
      <c r="N53" s="175"/>
      <c r="O53" s="176"/>
      <c r="P53" s="177">
        <v>15650.207999999999</v>
      </c>
    </row>
    <row r="54" spans="1:16" ht="12.75">
      <c r="A54" s="103" t="s">
        <v>36</v>
      </c>
      <c r="B54" s="65">
        <v>9.76</v>
      </c>
      <c r="C54" s="65"/>
      <c r="D54" s="65"/>
      <c r="E54" s="65"/>
      <c r="F54" s="65"/>
      <c r="G54" s="65"/>
      <c r="H54" s="65">
        <v>9.76</v>
      </c>
      <c r="I54" s="65">
        <v>9959.25</v>
      </c>
      <c r="J54" s="65"/>
      <c r="K54" s="65"/>
      <c r="L54" s="65"/>
      <c r="M54" s="65"/>
      <c r="N54" s="65"/>
      <c r="O54" s="66"/>
      <c r="P54" s="104">
        <v>9969.01</v>
      </c>
    </row>
    <row r="55" spans="1:16" ht="12.75">
      <c r="A55" s="103" t="s">
        <v>37</v>
      </c>
      <c r="B55" s="65">
        <v>0</v>
      </c>
      <c r="C55" s="65"/>
      <c r="D55" s="65"/>
      <c r="E55" s="65"/>
      <c r="F55" s="65"/>
      <c r="G55" s="65"/>
      <c r="H55" s="65">
        <v>0</v>
      </c>
      <c r="I55" s="65">
        <v>856.8</v>
      </c>
      <c r="J55" s="65"/>
      <c r="K55" s="65"/>
      <c r="L55" s="65"/>
      <c r="M55" s="65"/>
      <c r="N55" s="65"/>
      <c r="O55" s="66"/>
      <c r="P55" s="104">
        <v>856.8</v>
      </c>
    </row>
    <row r="56" spans="1:16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90.3</v>
      </c>
      <c r="J56" s="65"/>
      <c r="K56" s="65"/>
      <c r="L56" s="65"/>
      <c r="M56" s="65"/>
      <c r="N56" s="65"/>
      <c r="O56" s="66"/>
      <c r="P56" s="104">
        <v>90.3</v>
      </c>
    </row>
    <row r="57" spans="1:16" ht="12.75">
      <c r="A57" s="103" t="s">
        <v>39</v>
      </c>
      <c r="B57" s="65">
        <v>-38.43</v>
      </c>
      <c r="C57" s="65">
        <v>15.1</v>
      </c>
      <c r="D57" s="65">
        <v>-33.6</v>
      </c>
      <c r="E57" s="66">
        <v>0.43</v>
      </c>
      <c r="F57" s="65"/>
      <c r="G57" s="65"/>
      <c r="H57" s="65">
        <v>-56.5</v>
      </c>
      <c r="I57" s="65">
        <v>329.7</v>
      </c>
      <c r="J57" s="65"/>
      <c r="K57" s="65"/>
      <c r="L57" s="65"/>
      <c r="M57" s="65"/>
      <c r="N57" s="65"/>
      <c r="O57" s="66"/>
      <c r="P57" s="104">
        <v>273.2</v>
      </c>
    </row>
    <row r="58" spans="1:16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-516.6</v>
      </c>
      <c r="J58" s="67"/>
      <c r="K58" s="67"/>
      <c r="L58" s="67"/>
      <c r="M58" s="67"/>
      <c r="N58" s="67"/>
      <c r="O58" s="68"/>
      <c r="P58" s="106">
        <v>-516.6</v>
      </c>
    </row>
    <row r="59" spans="1:16" ht="12.75">
      <c r="A59" s="178" t="s">
        <v>41</v>
      </c>
      <c r="B59" s="179">
        <v>2802.95</v>
      </c>
      <c r="C59" s="179">
        <v>15.1</v>
      </c>
      <c r="D59" s="179">
        <v>2292.6</v>
      </c>
      <c r="E59" s="179">
        <v>124.7</v>
      </c>
      <c r="F59" s="179">
        <v>4154.1</v>
      </c>
      <c r="G59" s="179">
        <v>2255.61</v>
      </c>
      <c r="H59" s="179">
        <v>11645.06</v>
      </c>
      <c r="I59" s="179">
        <v>12511.8</v>
      </c>
      <c r="J59" s="179"/>
      <c r="K59" s="179"/>
      <c r="L59" s="179">
        <v>223.85799999999998</v>
      </c>
      <c r="M59" s="179">
        <v>48</v>
      </c>
      <c r="N59" s="179"/>
      <c r="O59" s="180"/>
      <c r="P59" s="181">
        <v>24428.718000000004</v>
      </c>
    </row>
    <row r="60" spans="1:16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82.95</v>
      </c>
      <c r="J60" s="65"/>
      <c r="K60" s="65"/>
      <c r="L60" s="65"/>
      <c r="M60" s="65"/>
      <c r="N60" s="65"/>
      <c r="O60" s="66"/>
      <c r="P60" s="106">
        <v>82.95</v>
      </c>
    </row>
    <row r="61" spans="1:16" ht="13.5" thickBot="1">
      <c r="A61" s="157" t="s">
        <v>43</v>
      </c>
      <c r="B61" s="182">
        <v>2802.95</v>
      </c>
      <c r="C61" s="182">
        <v>15.1</v>
      </c>
      <c r="D61" s="182">
        <v>2292.6</v>
      </c>
      <c r="E61" s="182">
        <v>124.7</v>
      </c>
      <c r="F61" s="182">
        <v>4154.1</v>
      </c>
      <c r="G61" s="182">
        <v>2255.61</v>
      </c>
      <c r="H61" s="182">
        <v>11645.06</v>
      </c>
      <c r="I61" s="182">
        <v>12594.75</v>
      </c>
      <c r="J61" s="182"/>
      <c r="K61" s="182"/>
      <c r="L61" s="182">
        <v>223.85799999999998</v>
      </c>
      <c r="M61" s="182">
        <v>48</v>
      </c>
      <c r="N61" s="182"/>
      <c r="O61" s="183"/>
      <c r="P61" s="159">
        <v>24511.668</v>
      </c>
    </row>
    <row r="62" spans="1:16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12.75">
      <c r="A63" s="160" t="s">
        <v>44</v>
      </c>
      <c r="B63" s="161">
        <v>-1989.82</v>
      </c>
      <c r="C63" s="161">
        <v>1003.2</v>
      </c>
      <c r="D63" s="161">
        <v>-440.4</v>
      </c>
      <c r="E63" s="161">
        <v>-0.43</v>
      </c>
      <c r="F63" s="161"/>
      <c r="G63" s="161"/>
      <c r="H63" s="161">
        <v>-1427.45</v>
      </c>
      <c r="I63" s="161">
        <v>-2942.1</v>
      </c>
      <c r="J63" s="161"/>
      <c r="K63" s="161">
        <v>55.86</v>
      </c>
      <c r="L63" s="161">
        <v>-223.85799999999998</v>
      </c>
      <c r="M63" s="161"/>
      <c r="N63" s="161">
        <v>891.39</v>
      </c>
      <c r="O63" s="161"/>
      <c r="P63" s="162">
        <v>-3646.1580000000004</v>
      </c>
    </row>
    <row r="64" spans="1:16" ht="12.75">
      <c r="A64" s="103" t="s">
        <v>45</v>
      </c>
      <c r="B64" s="23">
        <v>-667.34</v>
      </c>
      <c r="C64" s="23"/>
      <c r="D64" s="23">
        <v>-435.9</v>
      </c>
      <c r="E64" s="23"/>
      <c r="F64" s="23"/>
      <c r="G64" s="23"/>
      <c r="H64" s="23">
        <v>-1103.24</v>
      </c>
      <c r="I64" s="23">
        <v>-1727.25</v>
      </c>
      <c r="J64" s="23"/>
      <c r="K64" s="23"/>
      <c r="L64" s="23">
        <v>-223.85799999999998</v>
      </c>
      <c r="M64" s="23"/>
      <c r="N64" s="23">
        <v>1068.55</v>
      </c>
      <c r="O64" s="23"/>
      <c r="P64" s="104">
        <v>-1985.798</v>
      </c>
    </row>
    <row r="65" spans="1:16" ht="12.75">
      <c r="A65" s="103" t="s">
        <v>46</v>
      </c>
      <c r="B65" s="23">
        <v>-171.41</v>
      </c>
      <c r="C65" s="23">
        <v>71.6</v>
      </c>
      <c r="D65" s="23"/>
      <c r="E65" s="23"/>
      <c r="F65" s="23"/>
      <c r="G65" s="23"/>
      <c r="H65" s="23">
        <v>-99.81</v>
      </c>
      <c r="I65" s="23">
        <v>-9.45</v>
      </c>
      <c r="J65" s="23"/>
      <c r="K65" s="23">
        <v>55.86</v>
      </c>
      <c r="L65" s="23"/>
      <c r="M65" s="23"/>
      <c r="N65" s="23"/>
      <c r="O65" s="23"/>
      <c r="P65" s="104">
        <v>-53.4</v>
      </c>
    </row>
    <row r="66" spans="1:16" ht="12.75">
      <c r="A66" s="103" t="s">
        <v>47</v>
      </c>
      <c r="B66" s="23">
        <v>-1151.07</v>
      </c>
      <c r="C66" s="23">
        <v>925.4</v>
      </c>
      <c r="D66" s="23"/>
      <c r="E66" s="23"/>
      <c r="F66" s="23"/>
      <c r="G66" s="23"/>
      <c r="H66" s="23">
        <v>-225.67</v>
      </c>
      <c r="I66" s="23"/>
      <c r="J66" s="23"/>
      <c r="K66" s="23"/>
      <c r="L66" s="23"/>
      <c r="M66" s="23"/>
      <c r="N66" s="23"/>
      <c r="O66" s="23"/>
      <c r="P66" s="104">
        <v>-225.67</v>
      </c>
    </row>
    <row r="67" spans="1:16" ht="12.75">
      <c r="A67" s="103" t="s">
        <v>48</v>
      </c>
      <c r="B67" s="23"/>
      <c r="C67" s="23">
        <v>6.7</v>
      </c>
      <c r="D67" s="23">
        <v>-4.5</v>
      </c>
      <c r="E67" s="23"/>
      <c r="F67" s="23"/>
      <c r="G67" s="23"/>
      <c r="H67" s="23">
        <v>2.2</v>
      </c>
      <c r="I67" s="23">
        <v>-2.1</v>
      </c>
      <c r="J67" s="23"/>
      <c r="K67" s="23"/>
      <c r="L67" s="23"/>
      <c r="M67" s="23"/>
      <c r="N67" s="23"/>
      <c r="O67" s="23"/>
      <c r="P67" s="104">
        <v>0.1</v>
      </c>
    </row>
    <row r="68" spans="1:16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-722.4</v>
      </c>
      <c r="J68" s="23"/>
      <c r="K68" s="23"/>
      <c r="L68" s="23"/>
      <c r="M68" s="23"/>
      <c r="N68" s="23">
        <v>-14.19</v>
      </c>
      <c r="O68" s="23"/>
      <c r="P68" s="104">
        <v>-736.59</v>
      </c>
    </row>
    <row r="69" spans="1:16" ht="13.5" thickBot="1">
      <c r="A69" s="103" t="s">
        <v>50</v>
      </c>
      <c r="B69" s="23"/>
      <c r="C69" s="23">
        <v>-0.5</v>
      </c>
      <c r="D69" s="23"/>
      <c r="E69" s="166">
        <v>-0.43</v>
      </c>
      <c r="F69" s="23"/>
      <c r="G69" s="23"/>
      <c r="H69" s="23">
        <v>-0.93</v>
      </c>
      <c r="I69" s="23">
        <v>-480.9</v>
      </c>
      <c r="J69" s="23"/>
      <c r="K69" s="23"/>
      <c r="L69" s="23"/>
      <c r="M69" s="23"/>
      <c r="N69" s="23">
        <v>-162.97</v>
      </c>
      <c r="O69" s="23"/>
      <c r="P69" s="104">
        <v>-644.8</v>
      </c>
    </row>
    <row r="70" spans="1:16" ht="13.5" thickBot="1">
      <c r="A70" s="157" t="s">
        <v>51</v>
      </c>
      <c r="B70" s="158">
        <v>813.13</v>
      </c>
      <c r="C70" s="158">
        <v>1018.3</v>
      </c>
      <c r="D70" s="158">
        <v>1852.2</v>
      </c>
      <c r="E70" s="158">
        <v>124.27</v>
      </c>
      <c r="F70" s="158">
        <v>4154.1</v>
      </c>
      <c r="G70" s="158">
        <v>2255.61</v>
      </c>
      <c r="H70" s="158">
        <v>10217.61</v>
      </c>
      <c r="I70" s="158">
        <v>9652.65</v>
      </c>
      <c r="J70" s="158">
        <v>0</v>
      </c>
      <c r="K70" s="158">
        <v>55.86</v>
      </c>
      <c r="L70" s="158">
        <v>0</v>
      </c>
      <c r="M70" s="158">
        <v>48</v>
      </c>
      <c r="N70" s="158">
        <v>891.39</v>
      </c>
      <c r="O70" s="158">
        <v>0</v>
      </c>
      <c r="P70" s="158">
        <v>20865.51</v>
      </c>
    </row>
    <row r="71" spans="1:16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60" t="s">
        <v>52</v>
      </c>
      <c r="B72" s="161">
        <v>813.13</v>
      </c>
      <c r="C72" s="161">
        <v>1018.3</v>
      </c>
      <c r="D72" s="161">
        <v>1852.2</v>
      </c>
      <c r="E72" s="161">
        <v>124.27</v>
      </c>
      <c r="F72" s="161">
        <v>4154.1</v>
      </c>
      <c r="G72" s="161">
        <v>2255.61</v>
      </c>
      <c r="H72" s="161">
        <v>10217.61</v>
      </c>
      <c r="I72" s="161">
        <v>9652.65</v>
      </c>
      <c r="J72" s="161"/>
      <c r="K72" s="161">
        <v>55.86</v>
      </c>
      <c r="L72" s="161"/>
      <c r="M72" s="161">
        <v>48</v>
      </c>
      <c r="N72" s="161">
        <v>891.39</v>
      </c>
      <c r="O72" s="161"/>
      <c r="P72" s="162">
        <v>20865.51</v>
      </c>
    </row>
    <row r="73" spans="1:16" ht="12.75">
      <c r="A73" s="165" t="s">
        <v>53</v>
      </c>
      <c r="B73" s="166">
        <v>257.42</v>
      </c>
      <c r="C73" s="166">
        <v>865.9</v>
      </c>
      <c r="D73" s="166">
        <v>759.3</v>
      </c>
      <c r="E73" s="166"/>
      <c r="F73" s="166"/>
      <c r="G73" s="166"/>
      <c r="H73" s="166">
        <v>1882.62</v>
      </c>
      <c r="I73" s="166">
        <v>2707.95</v>
      </c>
      <c r="J73" s="166"/>
      <c r="K73" s="166"/>
      <c r="L73" s="166"/>
      <c r="M73" s="166"/>
      <c r="N73" s="166">
        <v>595.12</v>
      </c>
      <c r="O73" s="166"/>
      <c r="P73" s="167">
        <v>5185.69</v>
      </c>
    </row>
    <row r="74" spans="1:16" ht="12.75">
      <c r="A74" s="103" t="s">
        <v>54</v>
      </c>
      <c r="B74" s="23"/>
      <c r="C74" s="23">
        <v>640.5</v>
      </c>
      <c r="D74" s="23">
        <v>0.6</v>
      </c>
      <c r="E74" s="23"/>
      <c r="F74" s="23"/>
      <c r="G74" s="23"/>
      <c r="H74" s="23">
        <v>641.1</v>
      </c>
      <c r="I74" s="23">
        <v>139.65</v>
      </c>
      <c r="J74" s="23"/>
      <c r="K74" s="23"/>
      <c r="L74" s="23"/>
      <c r="M74" s="23"/>
      <c r="N74" s="23">
        <v>71.896</v>
      </c>
      <c r="O74" s="23"/>
      <c r="P74" s="104">
        <v>852.646</v>
      </c>
    </row>
    <row r="75" spans="1:16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156.45</v>
      </c>
      <c r="J75" s="23"/>
      <c r="K75" s="23"/>
      <c r="L75" s="23"/>
      <c r="M75" s="23"/>
      <c r="N75" s="23">
        <v>49.278</v>
      </c>
      <c r="O75" s="23"/>
      <c r="P75" s="104">
        <v>205.728</v>
      </c>
    </row>
    <row r="76" spans="1:16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136.5</v>
      </c>
      <c r="J76" s="23"/>
      <c r="K76" s="23"/>
      <c r="L76" s="23"/>
      <c r="M76" s="23"/>
      <c r="N76" s="23"/>
      <c r="O76" s="23"/>
      <c r="P76" s="104">
        <v>136.5</v>
      </c>
    </row>
    <row r="77" spans="1:16" ht="12.75">
      <c r="A77" s="103" t="s">
        <v>57</v>
      </c>
      <c r="B77" s="23"/>
      <c r="C77" s="23"/>
      <c r="D77" s="23">
        <v>203.7</v>
      </c>
      <c r="E77" s="23"/>
      <c r="F77" s="23"/>
      <c r="G77" s="23"/>
      <c r="H77" s="23">
        <v>203.7</v>
      </c>
      <c r="I77" s="23">
        <v>29.4</v>
      </c>
      <c r="J77" s="23"/>
      <c r="K77" s="23"/>
      <c r="L77" s="23"/>
      <c r="M77" s="23"/>
      <c r="N77" s="23">
        <v>28.81</v>
      </c>
      <c r="O77" s="23"/>
      <c r="P77" s="104">
        <v>261.91</v>
      </c>
    </row>
    <row r="78" spans="1:16" ht="12.75">
      <c r="A78" s="103" t="s">
        <v>58</v>
      </c>
      <c r="B78" s="23">
        <v>25.62</v>
      </c>
      <c r="C78" s="23"/>
      <c r="D78" s="23">
        <v>119.4</v>
      </c>
      <c r="E78" s="23"/>
      <c r="F78" s="23"/>
      <c r="G78" s="23"/>
      <c r="H78" s="23">
        <v>145.02</v>
      </c>
      <c r="I78" s="23">
        <v>1114.05</v>
      </c>
      <c r="J78" s="23"/>
      <c r="K78" s="23"/>
      <c r="L78" s="23"/>
      <c r="M78" s="23"/>
      <c r="N78" s="23">
        <v>103.97399999999999</v>
      </c>
      <c r="O78" s="23"/>
      <c r="P78" s="104">
        <v>1363.0439999999999</v>
      </c>
    </row>
    <row r="79" spans="1:16" ht="12.75">
      <c r="A79" s="103" t="s">
        <v>59</v>
      </c>
      <c r="B79" s="23">
        <v>12.81</v>
      </c>
      <c r="C79" s="23"/>
      <c r="D79" s="23">
        <v>122.4</v>
      </c>
      <c r="E79" s="23"/>
      <c r="F79" s="23"/>
      <c r="G79" s="23"/>
      <c r="H79" s="23">
        <v>135.21</v>
      </c>
      <c r="I79" s="23">
        <v>70.35</v>
      </c>
      <c r="J79" s="23"/>
      <c r="K79" s="23"/>
      <c r="L79" s="23"/>
      <c r="M79" s="23"/>
      <c r="N79" s="23">
        <v>14.104</v>
      </c>
      <c r="O79" s="23"/>
      <c r="P79" s="104">
        <v>219.664</v>
      </c>
    </row>
    <row r="80" spans="1:16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76.65</v>
      </c>
      <c r="J80" s="23"/>
      <c r="K80" s="23"/>
      <c r="L80" s="23"/>
      <c r="M80" s="23"/>
      <c r="N80" s="23">
        <v>20.037999999999997</v>
      </c>
      <c r="O80" s="23"/>
      <c r="P80" s="104">
        <v>96.688</v>
      </c>
    </row>
    <row r="81" spans="1:16" ht="12.75">
      <c r="A81" s="103" t="s">
        <v>61</v>
      </c>
      <c r="B81" s="26">
        <v>218.99</v>
      </c>
      <c r="C81" s="26">
        <v>225.4</v>
      </c>
      <c r="D81" s="26">
        <v>313.2</v>
      </c>
      <c r="E81" s="26"/>
      <c r="F81" s="26"/>
      <c r="G81" s="26"/>
      <c r="H81" s="26">
        <v>757.59</v>
      </c>
      <c r="I81" s="26">
        <v>984.9</v>
      </c>
      <c r="J81" s="26"/>
      <c r="K81" s="26"/>
      <c r="L81" s="26"/>
      <c r="M81" s="26"/>
      <c r="N81" s="26">
        <v>307.02</v>
      </c>
      <c r="O81" s="26"/>
      <c r="P81" s="106">
        <v>2049.51</v>
      </c>
    </row>
    <row r="82" spans="1:16" ht="12.75">
      <c r="A82" s="168" t="s">
        <v>62</v>
      </c>
      <c r="B82" s="166">
        <v>445.91</v>
      </c>
      <c r="C82" s="166">
        <v>2.1</v>
      </c>
      <c r="D82" s="166">
        <v>48</v>
      </c>
      <c r="E82" s="166"/>
      <c r="F82" s="166"/>
      <c r="G82" s="166"/>
      <c r="H82" s="166">
        <v>496.01</v>
      </c>
      <c r="I82" s="166">
        <v>3791.55</v>
      </c>
      <c r="J82" s="166"/>
      <c r="K82" s="166"/>
      <c r="L82" s="166"/>
      <c r="M82" s="166"/>
      <c r="N82" s="166">
        <v>10.062</v>
      </c>
      <c r="O82" s="166"/>
      <c r="P82" s="167">
        <v>4297.622</v>
      </c>
    </row>
    <row r="83" spans="1:16" ht="12.75">
      <c r="A83" s="168" t="s">
        <v>63</v>
      </c>
      <c r="B83" s="166">
        <v>109.8</v>
      </c>
      <c r="C83" s="166">
        <v>150.3</v>
      </c>
      <c r="D83" s="166">
        <v>1044.9</v>
      </c>
      <c r="E83" s="166">
        <v>124.27</v>
      </c>
      <c r="F83" s="166">
        <v>4154.1</v>
      </c>
      <c r="G83" s="166">
        <v>2255.61</v>
      </c>
      <c r="H83" s="166">
        <v>7838.98</v>
      </c>
      <c r="I83" s="166">
        <v>2702.7</v>
      </c>
      <c r="J83" s="166"/>
      <c r="K83" s="166">
        <v>55.86</v>
      </c>
      <c r="L83" s="166"/>
      <c r="M83" s="166">
        <v>48</v>
      </c>
      <c r="N83" s="166">
        <v>286.20799999999997</v>
      </c>
      <c r="O83" s="166"/>
      <c r="P83" s="167">
        <v>10931.748000000001</v>
      </c>
    </row>
    <row r="84" spans="1:16" ht="12.75">
      <c r="A84" s="168" t="s">
        <v>64</v>
      </c>
      <c r="B84" s="166">
        <v>109.8</v>
      </c>
      <c r="C84" s="166">
        <v>150.3</v>
      </c>
      <c r="D84" s="166">
        <v>1044.9</v>
      </c>
      <c r="E84" s="166">
        <v>124.27</v>
      </c>
      <c r="F84" s="166">
        <v>4154.1</v>
      </c>
      <c r="G84" s="166">
        <v>2255.61</v>
      </c>
      <c r="H84" s="166">
        <v>7838.98</v>
      </c>
      <c r="I84" s="166">
        <v>1985.55</v>
      </c>
      <c r="J84" s="166"/>
      <c r="K84" s="166">
        <v>55.86</v>
      </c>
      <c r="L84" s="166"/>
      <c r="M84" s="166">
        <v>48</v>
      </c>
      <c r="N84" s="166">
        <v>281.56399999999996</v>
      </c>
      <c r="O84" s="166"/>
      <c r="P84" s="167">
        <v>10209.954</v>
      </c>
    </row>
    <row r="85" spans="1:16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717.15</v>
      </c>
      <c r="J85" s="166"/>
      <c r="K85" s="166"/>
      <c r="L85" s="166"/>
      <c r="M85" s="166"/>
      <c r="N85" s="166">
        <v>4.643999999999999</v>
      </c>
      <c r="O85" s="166"/>
      <c r="P85" s="167">
        <v>721.794</v>
      </c>
    </row>
    <row r="86" spans="1:16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450.45</v>
      </c>
      <c r="J86" s="172"/>
      <c r="K86" s="172"/>
      <c r="L86" s="172"/>
      <c r="M86" s="172"/>
      <c r="N86" s="172"/>
      <c r="O86" s="172"/>
      <c r="P86" s="173">
        <v>450.45</v>
      </c>
    </row>
    <row r="87" spans="1:16" ht="12.75">
      <c r="A87" s="185" t="s">
        <v>67</v>
      </c>
      <c r="B87" s="186">
        <v>1501.9</v>
      </c>
      <c r="C87" s="186"/>
      <c r="D87" s="186">
        <v>1741.7</v>
      </c>
      <c r="E87" s="186"/>
      <c r="F87" s="186"/>
      <c r="G87" s="186">
        <v>196.8</v>
      </c>
      <c r="H87" s="186">
        <v>3440.4</v>
      </c>
      <c r="I87" s="186">
        <v>6381.4</v>
      </c>
      <c r="J87" s="186"/>
      <c r="K87" s="186"/>
      <c r="L87" s="186">
        <v>2603.4</v>
      </c>
      <c r="M87" s="186"/>
      <c r="N87" s="186"/>
      <c r="O87" s="186"/>
      <c r="P87" s="177">
        <v>12425.2</v>
      </c>
    </row>
    <row r="88" spans="1:16" ht="13.5" thickBot="1">
      <c r="A88" s="187" t="s">
        <v>68</v>
      </c>
      <c r="B88" s="172">
        <v>350.3</v>
      </c>
      <c r="C88" s="172"/>
      <c r="D88" s="172">
        <v>608.6</v>
      </c>
      <c r="E88" s="172"/>
      <c r="F88" s="172"/>
      <c r="G88" s="172">
        <v>12.4</v>
      </c>
      <c r="H88" s="172">
        <v>971.3</v>
      </c>
      <c r="I88" s="172">
        <v>1235.8</v>
      </c>
      <c r="J88" s="172"/>
      <c r="K88" s="172"/>
      <c r="L88" s="172">
        <v>985.4</v>
      </c>
      <c r="M88" s="172"/>
      <c r="N88" s="172"/>
      <c r="O88" s="172"/>
      <c r="P88" s="173">
        <v>3192.5</v>
      </c>
    </row>
    <row r="89" spans="1:16" ht="12.75">
      <c r="A89" s="90" t="s">
        <v>74</v>
      </c>
      <c r="B89" s="152">
        <v>198397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276.5812145408699</v>
      </c>
      <c r="M89" s="138" t="s">
        <v>78</v>
      </c>
      <c r="N89" s="138"/>
      <c r="O89" s="138"/>
      <c r="P89" s="140" t="s">
        <v>105</v>
      </c>
    </row>
    <row r="90" spans="1:16" ht="13.5" thickBot="1">
      <c r="A90" s="97" t="s">
        <v>79</v>
      </c>
      <c r="B90" s="188" t="s">
        <v>106</v>
      </c>
      <c r="C90" s="142" t="s">
        <v>80</v>
      </c>
      <c r="D90" s="142"/>
      <c r="E90" s="143" t="s">
        <v>107</v>
      </c>
      <c r="F90" s="142" t="s">
        <v>94</v>
      </c>
      <c r="G90" s="144" t="s">
        <v>95</v>
      </c>
      <c r="H90" s="144">
        <v>643.8240176507669</v>
      </c>
      <c r="I90" s="142" t="s">
        <v>96</v>
      </c>
      <c r="J90" s="142"/>
      <c r="K90" s="142"/>
      <c r="L90" s="145">
        <v>326.35532674931704</v>
      </c>
      <c r="M90" s="142" t="s">
        <v>83</v>
      </c>
      <c r="N90" s="142"/>
      <c r="O90" s="142"/>
      <c r="P90" s="146" t="s">
        <v>108</v>
      </c>
    </row>
  </sheetData>
  <sheetProtection/>
  <mergeCells count="4">
    <mergeCell ref="A1:O1"/>
    <mergeCell ref="A2:O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="50" zoomScaleNormal="50" zoomScalePageLayoutView="0" workbookViewId="0" topLeftCell="A46">
      <selection activeCell="A47" sqref="A47:P90"/>
    </sheetView>
  </sheetViews>
  <sheetFormatPr defaultColWidth="9.140625" defaultRowHeight="12.75"/>
  <cols>
    <col min="1" max="1" width="25.00390625" style="0" customWidth="1"/>
  </cols>
  <sheetData>
    <row r="1" spans="1:16" ht="12.75">
      <c r="A1" s="564" t="s">
        <v>109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86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2.75">
      <c r="A5" s="90"/>
      <c r="B5" s="91" t="s">
        <v>4</v>
      </c>
      <c r="C5" s="92" t="s">
        <v>5</v>
      </c>
      <c r="D5" s="92" t="s">
        <v>6</v>
      </c>
      <c r="E5" s="92" t="s">
        <v>7</v>
      </c>
      <c r="F5" s="91" t="s">
        <v>8</v>
      </c>
      <c r="G5" s="91" t="s">
        <v>9</v>
      </c>
      <c r="H5" s="92" t="s">
        <v>10</v>
      </c>
      <c r="I5" s="91" t="s">
        <v>11</v>
      </c>
      <c r="J5" s="91" t="s">
        <v>12</v>
      </c>
      <c r="K5" s="91" t="s">
        <v>13</v>
      </c>
      <c r="L5" s="92" t="s">
        <v>14</v>
      </c>
      <c r="M5" s="93" t="s">
        <v>89</v>
      </c>
      <c r="N5" s="92" t="s">
        <v>16</v>
      </c>
      <c r="O5" s="94" t="s">
        <v>17</v>
      </c>
      <c r="P5" s="4"/>
    </row>
    <row r="6" spans="1:16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3" t="s">
        <v>29</v>
      </c>
      <c r="N6" s="12" t="s">
        <v>28</v>
      </c>
      <c r="O6" s="96" t="s">
        <v>29</v>
      </c>
      <c r="P6" s="4"/>
    </row>
    <row r="7" spans="1:16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9" t="s">
        <v>31</v>
      </c>
      <c r="I7" s="98" t="s">
        <v>31</v>
      </c>
      <c r="J7" s="98" t="s">
        <v>32</v>
      </c>
      <c r="K7" s="98" t="s">
        <v>32</v>
      </c>
      <c r="L7" s="99" t="s">
        <v>33</v>
      </c>
      <c r="M7" s="100" t="s">
        <v>34</v>
      </c>
      <c r="N7" s="99" t="s">
        <v>33</v>
      </c>
      <c r="O7" s="101" t="s">
        <v>34</v>
      </c>
      <c r="P7" s="4"/>
    </row>
    <row r="8" spans="1:16" ht="12.75">
      <c r="A8" s="154" t="s">
        <v>35</v>
      </c>
      <c r="B8" s="155">
        <v>4965</v>
      </c>
      <c r="C8" s="155"/>
      <c r="D8" s="155"/>
      <c r="E8" s="155">
        <v>8354</v>
      </c>
      <c r="F8" s="155">
        <v>394</v>
      </c>
      <c r="G8" s="155">
        <v>14500</v>
      </c>
      <c r="H8" s="155">
        <v>10088</v>
      </c>
      <c r="I8" s="155">
        <v>3309</v>
      </c>
      <c r="J8" s="155"/>
      <c r="K8" s="155"/>
      <c r="L8" s="155">
        <v>3356</v>
      </c>
      <c r="M8" s="155">
        <v>50</v>
      </c>
      <c r="N8" s="155"/>
      <c r="O8" s="156"/>
      <c r="P8" s="4"/>
    </row>
    <row r="9" spans="1:16" ht="12.75">
      <c r="A9" s="103" t="s">
        <v>36</v>
      </c>
      <c r="B9" s="23">
        <v>160</v>
      </c>
      <c r="C9" s="23"/>
      <c r="D9" s="23"/>
      <c r="E9" s="23"/>
      <c r="F9" s="23"/>
      <c r="G9" s="23"/>
      <c r="H9" s="23"/>
      <c r="I9" s="23">
        <v>10402</v>
      </c>
      <c r="J9" s="23"/>
      <c r="K9" s="23"/>
      <c r="L9" s="23"/>
      <c r="M9" s="23"/>
      <c r="N9" s="23"/>
      <c r="O9" s="104"/>
      <c r="P9" s="4"/>
    </row>
    <row r="10" spans="1:16" ht="12.75">
      <c r="A10" s="103" t="s">
        <v>37</v>
      </c>
      <c r="B10" s="23"/>
      <c r="C10" s="23"/>
      <c r="D10" s="23"/>
      <c r="E10" s="23"/>
      <c r="F10" s="23"/>
      <c r="G10" s="23"/>
      <c r="H10" s="23"/>
      <c r="I10" s="23">
        <v>693</v>
      </c>
      <c r="J10" s="23"/>
      <c r="K10" s="23"/>
      <c r="L10" s="23"/>
      <c r="M10" s="23"/>
      <c r="N10" s="23"/>
      <c r="O10" s="104"/>
      <c r="P10" s="4"/>
    </row>
    <row r="11" spans="1:16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>
        <v>87</v>
      </c>
      <c r="J11" s="23"/>
      <c r="K11" s="23"/>
      <c r="L11" s="23"/>
      <c r="M11" s="23"/>
      <c r="N11" s="23"/>
      <c r="O11" s="104"/>
      <c r="P11" s="4"/>
    </row>
    <row r="12" spans="1:16" ht="12.75">
      <c r="A12" s="103" t="s">
        <v>39</v>
      </c>
      <c r="B12" s="23">
        <v>-94</v>
      </c>
      <c r="C12" s="23">
        <v>131</v>
      </c>
      <c r="D12" s="23">
        <v>2</v>
      </c>
      <c r="E12" s="23">
        <v>-166</v>
      </c>
      <c r="F12" s="23"/>
      <c r="G12" s="23"/>
      <c r="H12" s="23"/>
      <c r="I12" s="23">
        <v>-512</v>
      </c>
      <c r="J12" s="23"/>
      <c r="K12" s="23"/>
      <c r="L12" s="23"/>
      <c r="M12" s="23"/>
      <c r="N12" s="23"/>
      <c r="O12" s="104"/>
      <c r="P12" s="4"/>
    </row>
    <row r="13" spans="1:16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>
        <v>-365</v>
      </c>
      <c r="J13" s="26"/>
      <c r="K13" s="26"/>
      <c r="L13" s="26"/>
      <c r="M13" s="26"/>
      <c r="N13" s="26"/>
      <c r="O13" s="106"/>
      <c r="P13" s="4"/>
    </row>
    <row r="14" spans="1:16" ht="12.75">
      <c r="A14" s="105" t="s">
        <v>41</v>
      </c>
      <c r="B14" s="26">
        <v>5031</v>
      </c>
      <c r="C14" s="26">
        <v>131</v>
      </c>
      <c r="D14" s="26">
        <v>2</v>
      </c>
      <c r="E14" s="26">
        <v>8188</v>
      </c>
      <c r="F14" s="26">
        <v>394</v>
      </c>
      <c r="G14" s="26">
        <v>14500</v>
      </c>
      <c r="H14" s="26">
        <v>10088</v>
      </c>
      <c r="I14" s="26">
        <v>12054</v>
      </c>
      <c r="J14" s="26"/>
      <c r="K14" s="26"/>
      <c r="L14" s="26">
        <v>3356</v>
      </c>
      <c r="M14" s="26">
        <v>50</v>
      </c>
      <c r="N14" s="26"/>
      <c r="O14" s="106"/>
      <c r="P14" s="4"/>
    </row>
    <row r="15" spans="1:16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>
        <v>78</v>
      </c>
      <c r="J15" s="23"/>
      <c r="K15" s="23"/>
      <c r="L15" s="23"/>
      <c r="M15" s="23"/>
      <c r="N15" s="23"/>
      <c r="O15" s="104"/>
      <c r="P15" s="4"/>
    </row>
    <row r="16" spans="1:16" ht="13.5" thickBot="1">
      <c r="A16" s="157" t="s">
        <v>43</v>
      </c>
      <c r="B16" s="158">
        <v>5031</v>
      </c>
      <c r="C16" s="158">
        <v>131</v>
      </c>
      <c r="D16" s="158">
        <v>2</v>
      </c>
      <c r="E16" s="158">
        <v>8188</v>
      </c>
      <c r="F16" s="158">
        <v>394</v>
      </c>
      <c r="G16" s="158">
        <v>14500</v>
      </c>
      <c r="H16" s="158">
        <v>10088</v>
      </c>
      <c r="I16" s="158">
        <v>12132</v>
      </c>
      <c r="J16" s="158"/>
      <c r="K16" s="158"/>
      <c r="L16" s="158">
        <v>3356</v>
      </c>
      <c r="M16" s="158">
        <v>50</v>
      </c>
      <c r="N16" s="158"/>
      <c r="O16" s="159"/>
      <c r="P16" s="4"/>
    </row>
    <row r="17" spans="1:16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2.75">
      <c r="A18" s="160" t="s">
        <v>44</v>
      </c>
      <c r="B18" s="161">
        <v>-3151</v>
      </c>
      <c r="C18" s="161">
        <v>1447</v>
      </c>
      <c r="D18" s="161">
        <v>20</v>
      </c>
      <c r="E18" s="161">
        <v>-2034</v>
      </c>
      <c r="F18" s="161"/>
      <c r="G18" s="161"/>
      <c r="H18" s="161"/>
      <c r="I18" s="161">
        <v>-2724</v>
      </c>
      <c r="J18" s="161"/>
      <c r="K18" s="161">
        <v>127</v>
      </c>
      <c r="L18" s="161">
        <v>-3356</v>
      </c>
      <c r="M18" s="161"/>
      <c r="N18" s="161">
        <v>11184</v>
      </c>
      <c r="O18" s="162"/>
      <c r="P18" s="4"/>
    </row>
    <row r="19" spans="1:16" ht="12.75">
      <c r="A19" s="103" t="s">
        <v>45</v>
      </c>
      <c r="B19" s="23">
        <v>-1106</v>
      </c>
      <c r="C19" s="23"/>
      <c r="D19" s="23"/>
      <c r="E19" s="23">
        <v>-2021</v>
      </c>
      <c r="F19" s="23"/>
      <c r="G19" s="23"/>
      <c r="H19" s="23"/>
      <c r="I19" s="23">
        <v>-1639</v>
      </c>
      <c r="J19" s="23"/>
      <c r="K19" s="23"/>
      <c r="L19" s="23">
        <v>-3356</v>
      </c>
      <c r="M19" s="23"/>
      <c r="N19" s="23">
        <v>13477</v>
      </c>
      <c r="O19" s="104"/>
      <c r="P19" s="4"/>
    </row>
    <row r="20" spans="1:16" ht="12.75">
      <c r="A20" s="103" t="s">
        <v>46</v>
      </c>
      <c r="B20" s="23">
        <v>-252</v>
      </c>
      <c r="C20" s="23">
        <v>151</v>
      </c>
      <c r="D20" s="23"/>
      <c r="E20" s="23"/>
      <c r="F20" s="23"/>
      <c r="G20" s="23"/>
      <c r="H20" s="23"/>
      <c r="I20" s="23">
        <v>-20</v>
      </c>
      <c r="J20" s="23"/>
      <c r="K20" s="23">
        <v>127</v>
      </c>
      <c r="L20" s="23"/>
      <c r="M20" s="23"/>
      <c r="N20" s="23"/>
      <c r="O20" s="104"/>
      <c r="P20" s="4"/>
    </row>
    <row r="21" spans="1:16" ht="12.75">
      <c r="A21" s="103" t="s">
        <v>47</v>
      </c>
      <c r="B21" s="23">
        <v>-1793</v>
      </c>
      <c r="C21" s="23">
        <v>1304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04"/>
      <c r="P21" s="4"/>
    </row>
    <row r="22" spans="1:16" ht="12.75">
      <c r="A22" s="103" t="s">
        <v>48</v>
      </c>
      <c r="B22" s="23"/>
      <c r="C22" s="23">
        <v>-8</v>
      </c>
      <c r="D22" s="23">
        <v>21</v>
      </c>
      <c r="E22" s="23">
        <v>-13</v>
      </c>
      <c r="F22" s="23"/>
      <c r="G22" s="23"/>
      <c r="H22" s="23"/>
      <c r="I22" s="23">
        <v>-2</v>
      </c>
      <c r="J22" s="23"/>
      <c r="K22" s="23"/>
      <c r="L22" s="23"/>
      <c r="M22" s="23"/>
      <c r="N22" s="23"/>
      <c r="O22" s="104"/>
      <c r="P22" s="4"/>
    </row>
    <row r="23" spans="1:16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>
        <v>-787</v>
      </c>
      <c r="J23" s="23"/>
      <c r="K23" s="23"/>
      <c r="L23" s="23"/>
      <c r="M23" s="23"/>
      <c r="N23" s="23">
        <v>-175</v>
      </c>
      <c r="O23" s="104"/>
      <c r="P23" s="4"/>
    </row>
    <row r="24" spans="1:16" ht="13.5" thickBot="1">
      <c r="A24" s="103" t="s">
        <v>50</v>
      </c>
      <c r="B24" s="23"/>
      <c r="C24" s="23"/>
      <c r="D24" s="23">
        <v>-1</v>
      </c>
      <c r="E24" s="23"/>
      <c r="F24" s="23"/>
      <c r="G24" s="23"/>
      <c r="H24" s="23"/>
      <c r="I24" s="23">
        <v>-276</v>
      </c>
      <c r="J24" s="23"/>
      <c r="K24" s="23"/>
      <c r="L24" s="23"/>
      <c r="M24" s="23"/>
      <c r="N24" s="23">
        <v>-2118</v>
      </c>
      <c r="O24" s="104"/>
      <c r="P24" s="4"/>
    </row>
    <row r="25" spans="1:16" ht="13.5" thickBot="1">
      <c r="A25" s="157" t="s">
        <v>51</v>
      </c>
      <c r="B25" s="158">
        <v>1880</v>
      </c>
      <c r="C25" s="158">
        <v>1578</v>
      </c>
      <c r="D25" s="158">
        <v>22</v>
      </c>
      <c r="E25" s="158">
        <v>6154</v>
      </c>
      <c r="F25" s="158">
        <v>394</v>
      </c>
      <c r="G25" s="158">
        <v>14500</v>
      </c>
      <c r="H25" s="158">
        <v>10088</v>
      </c>
      <c r="I25" s="158">
        <v>9408</v>
      </c>
      <c r="J25" s="158">
        <v>0</v>
      </c>
      <c r="K25" s="158">
        <v>127</v>
      </c>
      <c r="L25" s="158">
        <v>0</v>
      </c>
      <c r="M25" s="158">
        <v>50</v>
      </c>
      <c r="N25" s="158">
        <v>11184</v>
      </c>
      <c r="O25" s="158">
        <v>0</v>
      </c>
      <c r="P25" s="4"/>
    </row>
    <row r="26" spans="1:16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4"/>
    </row>
    <row r="27" spans="1:16" ht="12.75">
      <c r="A27" s="160" t="s">
        <v>52</v>
      </c>
      <c r="B27" s="161">
        <v>1880</v>
      </c>
      <c r="C27" s="161">
        <v>1578</v>
      </c>
      <c r="D27" s="161">
        <v>22</v>
      </c>
      <c r="E27" s="161">
        <v>6154</v>
      </c>
      <c r="F27" s="161">
        <v>394</v>
      </c>
      <c r="G27" s="161">
        <v>14500</v>
      </c>
      <c r="H27" s="161">
        <v>10088</v>
      </c>
      <c r="I27" s="161">
        <v>9408</v>
      </c>
      <c r="J27" s="161"/>
      <c r="K27" s="161">
        <v>127</v>
      </c>
      <c r="L27" s="161"/>
      <c r="M27" s="161">
        <v>50</v>
      </c>
      <c r="N27" s="161">
        <v>11184</v>
      </c>
      <c r="O27" s="162"/>
      <c r="P27" s="4"/>
    </row>
    <row r="28" spans="1:16" ht="12.75">
      <c r="A28" s="165" t="s">
        <v>53</v>
      </c>
      <c r="B28" s="166">
        <v>706</v>
      </c>
      <c r="C28" s="166">
        <v>1277</v>
      </c>
      <c r="D28" s="166"/>
      <c r="E28" s="166">
        <v>2642</v>
      </c>
      <c r="F28" s="166"/>
      <c r="G28" s="166"/>
      <c r="H28" s="166"/>
      <c r="I28" s="166">
        <v>2579</v>
      </c>
      <c r="J28" s="166"/>
      <c r="K28" s="166"/>
      <c r="L28" s="166"/>
      <c r="M28" s="166"/>
      <c r="N28" s="166">
        <v>7404</v>
      </c>
      <c r="O28" s="167"/>
      <c r="P28" s="4"/>
    </row>
    <row r="29" spans="1:16" ht="12.75">
      <c r="A29" s="103" t="s">
        <v>54</v>
      </c>
      <c r="B29" s="23"/>
      <c r="C29" s="23">
        <v>1165</v>
      </c>
      <c r="D29" s="23"/>
      <c r="E29" s="23">
        <v>2</v>
      </c>
      <c r="F29" s="23"/>
      <c r="G29" s="23"/>
      <c r="H29" s="23"/>
      <c r="I29" s="23">
        <v>151</v>
      </c>
      <c r="J29" s="23"/>
      <c r="K29" s="23"/>
      <c r="L29" s="23"/>
      <c r="M29" s="23"/>
      <c r="N29" s="23">
        <v>900</v>
      </c>
      <c r="O29" s="104"/>
      <c r="P29" s="4"/>
    </row>
    <row r="30" spans="1:16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>
        <v>168</v>
      </c>
      <c r="J30" s="23"/>
      <c r="K30" s="23"/>
      <c r="L30" s="23"/>
      <c r="M30" s="23"/>
      <c r="N30" s="23">
        <v>690</v>
      </c>
      <c r="O30" s="104"/>
      <c r="P30" s="4"/>
    </row>
    <row r="31" spans="1:16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>
        <v>133</v>
      </c>
      <c r="J31" s="23"/>
      <c r="K31" s="23"/>
      <c r="L31" s="23"/>
      <c r="M31" s="23"/>
      <c r="N31" s="23"/>
      <c r="O31" s="104"/>
      <c r="P31" s="4"/>
    </row>
    <row r="32" spans="1:16" ht="12.75">
      <c r="A32" s="103" t="s">
        <v>57</v>
      </c>
      <c r="B32" s="23"/>
      <c r="C32" s="23"/>
      <c r="D32" s="23"/>
      <c r="E32" s="23">
        <v>765</v>
      </c>
      <c r="F32" s="23"/>
      <c r="G32" s="23"/>
      <c r="H32" s="23"/>
      <c r="I32" s="23">
        <v>27</v>
      </c>
      <c r="J32" s="23"/>
      <c r="K32" s="23"/>
      <c r="L32" s="23"/>
      <c r="M32" s="23"/>
      <c r="N32" s="23">
        <v>381</v>
      </c>
      <c r="O32" s="104"/>
      <c r="P32" s="4"/>
    </row>
    <row r="33" spans="1:16" ht="12.75">
      <c r="A33" s="103" t="s">
        <v>58</v>
      </c>
      <c r="B33" s="23">
        <v>30</v>
      </c>
      <c r="C33" s="23"/>
      <c r="D33" s="23"/>
      <c r="E33" s="23">
        <v>439</v>
      </c>
      <c r="F33" s="23"/>
      <c r="G33" s="23"/>
      <c r="H33" s="23"/>
      <c r="I33" s="23">
        <v>1098</v>
      </c>
      <c r="J33" s="23"/>
      <c r="K33" s="23"/>
      <c r="L33" s="23"/>
      <c r="M33" s="23"/>
      <c r="N33" s="23">
        <v>1257</v>
      </c>
      <c r="O33" s="104"/>
      <c r="P33" s="4"/>
    </row>
    <row r="34" spans="1:16" ht="12.75">
      <c r="A34" s="103" t="s">
        <v>59</v>
      </c>
      <c r="B34" s="23">
        <v>16</v>
      </c>
      <c r="C34" s="23"/>
      <c r="D34" s="23"/>
      <c r="E34" s="23">
        <v>403</v>
      </c>
      <c r="F34" s="23"/>
      <c r="G34" s="23"/>
      <c r="H34" s="23"/>
      <c r="I34" s="23">
        <v>135</v>
      </c>
      <c r="J34" s="23"/>
      <c r="K34" s="23"/>
      <c r="L34" s="23"/>
      <c r="M34" s="23"/>
      <c r="N34" s="23">
        <v>176</v>
      </c>
      <c r="O34" s="104"/>
      <c r="P34" s="4"/>
    </row>
    <row r="35" spans="1:16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>
        <v>76</v>
      </c>
      <c r="J35" s="23"/>
      <c r="K35" s="23"/>
      <c r="L35" s="23"/>
      <c r="M35" s="23"/>
      <c r="N35" s="23">
        <v>379</v>
      </c>
      <c r="O35" s="104"/>
      <c r="P35" s="4"/>
    </row>
    <row r="36" spans="1:16" ht="12.75">
      <c r="A36" s="103" t="s">
        <v>61</v>
      </c>
      <c r="B36" s="23">
        <v>660</v>
      </c>
      <c r="C36" s="23">
        <v>112</v>
      </c>
      <c r="D36" s="23"/>
      <c r="E36" s="23">
        <v>1033</v>
      </c>
      <c r="F36" s="23"/>
      <c r="G36" s="23"/>
      <c r="H36" s="23"/>
      <c r="I36" s="23">
        <v>791</v>
      </c>
      <c r="J36" s="23"/>
      <c r="K36" s="23"/>
      <c r="L36" s="23"/>
      <c r="M36" s="23"/>
      <c r="N36" s="23">
        <v>3621</v>
      </c>
      <c r="O36" s="104"/>
      <c r="P36" s="4"/>
    </row>
    <row r="37" spans="1:16" ht="12.75">
      <c r="A37" s="168" t="s">
        <v>62</v>
      </c>
      <c r="B37" s="169">
        <v>745</v>
      </c>
      <c r="C37" s="169">
        <v>3</v>
      </c>
      <c r="D37" s="169"/>
      <c r="E37" s="169">
        <v>150</v>
      </c>
      <c r="F37" s="169"/>
      <c r="G37" s="169"/>
      <c r="H37" s="169"/>
      <c r="I37" s="169">
        <v>3936</v>
      </c>
      <c r="J37" s="169"/>
      <c r="K37" s="169"/>
      <c r="L37" s="169"/>
      <c r="M37" s="169"/>
      <c r="N37" s="169">
        <v>123</v>
      </c>
      <c r="O37" s="170"/>
      <c r="P37" s="4"/>
    </row>
    <row r="38" spans="1:16" ht="12.75">
      <c r="A38" s="168" t="s">
        <v>63</v>
      </c>
      <c r="B38" s="169">
        <v>429</v>
      </c>
      <c r="C38" s="169">
        <v>298</v>
      </c>
      <c r="D38" s="169">
        <v>22</v>
      </c>
      <c r="E38" s="169">
        <v>3362</v>
      </c>
      <c r="F38" s="169">
        <v>394</v>
      </c>
      <c r="G38" s="169">
        <v>14500</v>
      </c>
      <c r="H38" s="169">
        <v>10088</v>
      </c>
      <c r="I38" s="169">
        <v>2588</v>
      </c>
      <c r="J38" s="169"/>
      <c r="K38" s="169">
        <v>127</v>
      </c>
      <c r="L38" s="169"/>
      <c r="M38" s="169">
        <v>50</v>
      </c>
      <c r="N38" s="169">
        <v>3657</v>
      </c>
      <c r="O38" s="170"/>
      <c r="P38" s="4"/>
    </row>
    <row r="39" spans="1:16" ht="12.75">
      <c r="A39" s="168" t="s">
        <v>64</v>
      </c>
      <c r="B39" s="169">
        <v>429</v>
      </c>
      <c r="C39" s="169">
        <v>298</v>
      </c>
      <c r="D39" s="169">
        <v>22</v>
      </c>
      <c r="E39" s="169">
        <v>3362</v>
      </c>
      <c r="F39" s="169">
        <v>394</v>
      </c>
      <c r="G39" s="169">
        <v>14500</v>
      </c>
      <c r="H39" s="169">
        <v>10088</v>
      </c>
      <c r="I39" s="169">
        <v>1918</v>
      </c>
      <c r="J39" s="169"/>
      <c r="K39" s="169">
        <v>127</v>
      </c>
      <c r="L39" s="169"/>
      <c r="M39" s="169">
        <v>50</v>
      </c>
      <c r="N39" s="169">
        <v>3600</v>
      </c>
      <c r="O39" s="170"/>
      <c r="P39" s="4"/>
    </row>
    <row r="40" spans="1:16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>
        <v>670</v>
      </c>
      <c r="J40" s="169"/>
      <c r="K40" s="169"/>
      <c r="L40" s="169"/>
      <c r="M40" s="169"/>
      <c r="N40" s="169">
        <v>57</v>
      </c>
      <c r="O40" s="170"/>
      <c r="P40" s="4"/>
    </row>
    <row r="41" spans="1:16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>
        <v>305</v>
      </c>
      <c r="J41" s="172"/>
      <c r="K41" s="172"/>
      <c r="L41" s="172"/>
      <c r="M41" s="172"/>
      <c r="N41" s="172"/>
      <c r="O41" s="173"/>
      <c r="P41" s="4"/>
    </row>
    <row r="42" spans="1:16" ht="12.75">
      <c r="A42" s="90" t="s">
        <v>67</v>
      </c>
      <c r="B42" s="119">
        <v>1516.3</v>
      </c>
      <c r="C42" s="119"/>
      <c r="D42" s="119"/>
      <c r="E42" s="119">
        <v>2355</v>
      </c>
      <c r="F42" s="119"/>
      <c r="G42" s="119"/>
      <c r="H42" s="119">
        <v>206.5</v>
      </c>
      <c r="I42" s="119">
        <v>6043.4</v>
      </c>
      <c r="J42" s="119"/>
      <c r="K42" s="119"/>
      <c r="L42" s="119">
        <v>3355.8</v>
      </c>
      <c r="M42" s="119"/>
      <c r="N42" s="119">
        <v>13477</v>
      </c>
      <c r="O42" s="120"/>
      <c r="P42" s="4"/>
    </row>
    <row r="43" spans="1:16" ht="13.5" thickBot="1">
      <c r="A43" s="97" t="s">
        <v>68</v>
      </c>
      <c r="B43" s="121">
        <v>350.3</v>
      </c>
      <c r="C43" s="121"/>
      <c r="D43" s="121"/>
      <c r="E43" s="121">
        <v>608.8</v>
      </c>
      <c r="F43" s="121"/>
      <c r="G43" s="121"/>
      <c r="H43" s="121">
        <v>12.4</v>
      </c>
      <c r="I43" s="121">
        <v>1311.4</v>
      </c>
      <c r="J43" s="121"/>
      <c r="K43" s="121"/>
      <c r="L43" s="121">
        <v>1449.2</v>
      </c>
      <c r="M43" s="121"/>
      <c r="N43" s="121">
        <v>3732.1</v>
      </c>
      <c r="O43" s="122"/>
      <c r="P43" s="4"/>
    </row>
    <row r="44" spans="1:16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109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4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</row>
    <row r="52" spans="1:16" ht="13.5" thickBot="1">
      <c r="A52" s="126"/>
      <c r="B52" s="127" t="str">
        <f>B5</f>
        <v>T.Kömürü</v>
      </c>
      <c r="C52" s="127" t="s">
        <v>72</v>
      </c>
      <c r="D52" s="127" t="str">
        <f>E5</f>
        <v>Linyit </v>
      </c>
      <c r="E52" s="127" t="str">
        <f>F5</f>
        <v>Asfaltit</v>
      </c>
      <c r="F52" s="127" t="str">
        <f>G5</f>
        <v>Odun  </v>
      </c>
      <c r="G52" s="127" t="str">
        <f>H5</f>
        <v>H.Bit.Art.</v>
      </c>
      <c r="H52" s="127" t="s">
        <v>73</v>
      </c>
      <c r="I52" s="127" t="str">
        <f aca="true" t="shared" si="0" ref="I52:O52">I5</f>
        <v>Petrol</v>
      </c>
      <c r="J52" s="127" t="str">
        <f t="shared" si="0"/>
        <v>Doğalgaz</v>
      </c>
      <c r="K52" s="127" t="str">
        <f t="shared" si="0"/>
        <v>Şehirgazı</v>
      </c>
      <c r="L52" s="127" t="str">
        <f t="shared" si="0"/>
        <v>Hidrolik</v>
      </c>
      <c r="M52" s="127" t="str">
        <f t="shared" si="0"/>
        <v>Jeo.Isı</v>
      </c>
      <c r="N52" s="127" t="str">
        <f t="shared" si="0"/>
        <v>Elektrik</v>
      </c>
      <c r="O52" s="128" t="str">
        <f t="shared" si="0"/>
        <v>Güneş</v>
      </c>
      <c r="P52" s="129" t="s">
        <v>71</v>
      </c>
    </row>
    <row r="53" spans="1:16" ht="12.75">
      <c r="A53" s="174" t="s">
        <v>35</v>
      </c>
      <c r="B53" s="175">
        <f>B8*0.61</f>
        <v>3028.65</v>
      </c>
      <c r="C53" s="175"/>
      <c r="D53" s="175">
        <f>0.3*E8</f>
        <v>2506.2</v>
      </c>
      <c r="E53" s="175">
        <f>0.43*F8</f>
        <v>169.42</v>
      </c>
      <c r="F53" s="175">
        <f>0.3*G8</f>
        <v>4350</v>
      </c>
      <c r="G53" s="175">
        <f>0.23*H8</f>
        <v>2320.2400000000002</v>
      </c>
      <c r="H53" s="175">
        <f>SUM(B53:G53)</f>
        <v>12374.51</v>
      </c>
      <c r="I53" s="175">
        <f aca="true" t="shared" si="1" ref="I53:I58">1.05*I8</f>
        <v>3474.4500000000003</v>
      </c>
      <c r="J53" s="175"/>
      <c r="K53" s="175"/>
      <c r="L53" s="175">
        <f>0.086*L8</f>
        <v>288.616</v>
      </c>
      <c r="M53" s="175">
        <f>M8</f>
        <v>50</v>
      </c>
      <c r="N53" s="175"/>
      <c r="O53" s="176"/>
      <c r="P53" s="177">
        <f aca="true" t="shared" si="2" ref="P53:P58">SUM(H53:O53)</f>
        <v>16187.576000000001</v>
      </c>
    </row>
    <row r="54" spans="1:16" ht="12.75">
      <c r="A54" s="103" t="s">
        <v>36</v>
      </c>
      <c r="B54" s="65">
        <f>B9*0.61</f>
        <v>97.6</v>
      </c>
      <c r="C54" s="65"/>
      <c r="D54" s="65"/>
      <c r="E54" s="65"/>
      <c r="F54" s="65"/>
      <c r="G54" s="65"/>
      <c r="H54" s="65">
        <f>SUM(B54:G54)</f>
        <v>97.6</v>
      </c>
      <c r="I54" s="65">
        <f t="shared" si="1"/>
        <v>10922.1</v>
      </c>
      <c r="J54" s="65"/>
      <c r="K54" s="65"/>
      <c r="L54" s="65"/>
      <c r="M54" s="65"/>
      <c r="N54" s="65"/>
      <c r="O54" s="66"/>
      <c r="P54" s="104">
        <f t="shared" si="2"/>
        <v>11019.7</v>
      </c>
    </row>
    <row r="55" spans="1:16" ht="12.75">
      <c r="A55" s="103" t="s">
        <v>37</v>
      </c>
      <c r="B55" s="65">
        <f>B10*0.61</f>
        <v>0</v>
      </c>
      <c r="C55" s="65"/>
      <c r="D55" s="65"/>
      <c r="E55" s="65"/>
      <c r="F55" s="65"/>
      <c r="G55" s="65"/>
      <c r="H55" s="65">
        <f>SUM(B55:G55)</f>
        <v>0</v>
      </c>
      <c r="I55" s="65">
        <f t="shared" si="1"/>
        <v>727.65</v>
      </c>
      <c r="J55" s="65"/>
      <c r="K55" s="65"/>
      <c r="L55" s="65"/>
      <c r="M55" s="65"/>
      <c r="N55" s="65"/>
      <c r="O55" s="66"/>
      <c r="P55" s="104">
        <f t="shared" si="2"/>
        <v>727.65</v>
      </c>
    </row>
    <row r="56" spans="1:16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f t="shared" si="1"/>
        <v>91.35000000000001</v>
      </c>
      <c r="J56" s="65"/>
      <c r="K56" s="65"/>
      <c r="L56" s="65"/>
      <c r="M56" s="65"/>
      <c r="N56" s="65"/>
      <c r="O56" s="66"/>
      <c r="P56" s="104">
        <f t="shared" si="2"/>
        <v>91.35000000000001</v>
      </c>
    </row>
    <row r="57" spans="1:16" ht="12.75">
      <c r="A57" s="103" t="s">
        <v>39</v>
      </c>
      <c r="B57" s="65">
        <f>B12*0.61</f>
        <v>-57.339999999999996</v>
      </c>
      <c r="C57" s="65">
        <f>0.7*C12+0.5*D12</f>
        <v>92.69999999999999</v>
      </c>
      <c r="D57" s="65">
        <f>0.3*E12</f>
        <v>-49.8</v>
      </c>
      <c r="E57" s="65"/>
      <c r="F57" s="65"/>
      <c r="G57" s="65"/>
      <c r="H57" s="65">
        <f>SUM(B57:G57)</f>
        <v>-14.440000000000005</v>
      </c>
      <c r="I57" s="65">
        <f t="shared" si="1"/>
        <v>-537.6</v>
      </c>
      <c r="J57" s="65"/>
      <c r="K57" s="65"/>
      <c r="L57" s="65"/>
      <c r="M57" s="65"/>
      <c r="N57" s="65"/>
      <c r="O57" s="66"/>
      <c r="P57" s="104">
        <f t="shared" si="2"/>
        <v>-552.0400000000001</v>
      </c>
    </row>
    <row r="58" spans="1:16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f t="shared" si="1"/>
        <v>-383.25</v>
      </c>
      <c r="J58" s="67"/>
      <c r="K58" s="67"/>
      <c r="L58" s="67"/>
      <c r="M58" s="67"/>
      <c r="N58" s="67"/>
      <c r="O58" s="68"/>
      <c r="P58" s="106">
        <f t="shared" si="2"/>
        <v>-383.25</v>
      </c>
    </row>
    <row r="59" spans="1:16" ht="12.75">
      <c r="A59" s="178" t="s">
        <v>41</v>
      </c>
      <c r="B59" s="179">
        <f aca="true" t="shared" si="3" ref="B59:I59">(B53+B54-B55-B56)+B57+B58</f>
        <v>3068.91</v>
      </c>
      <c r="C59" s="179">
        <f t="shared" si="3"/>
        <v>92.69999999999999</v>
      </c>
      <c r="D59" s="179">
        <f t="shared" si="3"/>
        <v>2456.3999999999996</v>
      </c>
      <c r="E59" s="179">
        <f t="shared" si="3"/>
        <v>169.42</v>
      </c>
      <c r="F59" s="179">
        <f t="shared" si="3"/>
        <v>4350</v>
      </c>
      <c r="G59" s="179">
        <f t="shared" si="3"/>
        <v>2320.2400000000002</v>
      </c>
      <c r="H59" s="179">
        <f t="shared" si="3"/>
        <v>12457.67</v>
      </c>
      <c r="I59" s="179">
        <f t="shared" si="3"/>
        <v>12656.7</v>
      </c>
      <c r="J59" s="179"/>
      <c r="K59" s="179"/>
      <c r="L59" s="179">
        <f>(L53+L54-L55-L56)+L57+L58</f>
        <v>288.616</v>
      </c>
      <c r="M59" s="179">
        <f>(M53+M54-M55-M56)+M57+M58</f>
        <v>50</v>
      </c>
      <c r="N59" s="179"/>
      <c r="O59" s="180"/>
      <c r="P59" s="181">
        <f>(P53+P54-P55-P56)+P57+P58</f>
        <v>25452.986</v>
      </c>
    </row>
    <row r="60" spans="1:16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f>1.05*I15</f>
        <v>81.9</v>
      </c>
      <c r="J60" s="65"/>
      <c r="K60" s="65"/>
      <c r="L60" s="65"/>
      <c r="M60" s="65"/>
      <c r="N60" s="65"/>
      <c r="O60" s="66"/>
      <c r="P60" s="106">
        <f>SUM(H60:O60)</f>
        <v>81.9</v>
      </c>
    </row>
    <row r="61" spans="1:16" ht="13.5" thickBot="1">
      <c r="A61" s="157" t="s">
        <v>43</v>
      </c>
      <c r="B61" s="182">
        <f aca="true" t="shared" si="4" ref="B61:I61">B59+B60</f>
        <v>3068.91</v>
      </c>
      <c r="C61" s="182">
        <f t="shared" si="4"/>
        <v>92.69999999999999</v>
      </c>
      <c r="D61" s="182">
        <f t="shared" si="4"/>
        <v>2456.3999999999996</v>
      </c>
      <c r="E61" s="182">
        <f t="shared" si="4"/>
        <v>169.42</v>
      </c>
      <c r="F61" s="182">
        <f t="shared" si="4"/>
        <v>4350</v>
      </c>
      <c r="G61" s="182">
        <f t="shared" si="4"/>
        <v>2320.2400000000002</v>
      </c>
      <c r="H61" s="182">
        <f t="shared" si="4"/>
        <v>12457.67</v>
      </c>
      <c r="I61" s="182">
        <f t="shared" si="4"/>
        <v>12738.6</v>
      </c>
      <c r="J61" s="182"/>
      <c r="K61" s="182"/>
      <c r="L61" s="182">
        <f>L59+L60</f>
        <v>288.616</v>
      </c>
      <c r="M61" s="182">
        <f>M59+M60</f>
        <v>50</v>
      </c>
      <c r="N61" s="182"/>
      <c r="O61" s="183"/>
      <c r="P61" s="159">
        <f>SUM(H61:O61)</f>
        <v>25534.886</v>
      </c>
    </row>
    <row r="62" spans="1:16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12.75">
      <c r="A63" s="160" t="s">
        <v>44</v>
      </c>
      <c r="B63" s="161">
        <f>SUM(B64:B69)</f>
        <v>-1922.1100000000001</v>
      </c>
      <c r="C63" s="161">
        <f>SUM(C64:C69)</f>
        <v>977.5999999999999</v>
      </c>
      <c r="D63" s="161">
        <f>SUM(D64:D69)</f>
        <v>-610.1999999999999</v>
      </c>
      <c r="E63" s="161"/>
      <c r="F63" s="161"/>
      <c r="G63" s="161"/>
      <c r="H63" s="161">
        <f>SUM(H64:H69)</f>
        <v>-1554.71</v>
      </c>
      <c r="I63" s="161">
        <f>SUM(I64:I69)</f>
        <v>-2860.2000000000003</v>
      </c>
      <c r="J63" s="161"/>
      <c r="K63" s="161">
        <f>SUM(K64:K69)</f>
        <v>53.339999999999996</v>
      </c>
      <c r="L63" s="161">
        <f>SUM(L64:L69)</f>
        <v>-288.616</v>
      </c>
      <c r="M63" s="161"/>
      <c r="N63" s="161">
        <f>SUM(N64:N69)</f>
        <v>961.824</v>
      </c>
      <c r="O63" s="161"/>
      <c r="P63" s="162">
        <f>SUM(P64:P69)</f>
        <v>-3688.3619999999996</v>
      </c>
    </row>
    <row r="64" spans="1:16" ht="12.75">
      <c r="A64" s="103" t="s">
        <v>45</v>
      </c>
      <c r="B64" s="23">
        <f>B19*0.61</f>
        <v>-674.66</v>
      </c>
      <c r="C64" s="23"/>
      <c r="D64" s="23">
        <f>0.3*E19</f>
        <v>-606.3</v>
      </c>
      <c r="E64" s="23"/>
      <c r="F64" s="23"/>
      <c r="G64" s="23"/>
      <c r="H64" s="23">
        <f>SUM(B64:G64)</f>
        <v>-1280.96</v>
      </c>
      <c r="I64" s="23">
        <f>1.05*I19</f>
        <v>-1720.95</v>
      </c>
      <c r="J64" s="23"/>
      <c r="K64" s="23"/>
      <c r="L64" s="23">
        <f>0.086*L19</f>
        <v>-288.616</v>
      </c>
      <c r="M64" s="23"/>
      <c r="N64" s="23">
        <f>0.086*N19</f>
        <v>1159.022</v>
      </c>
      <c r="O64" s="23"/>
      <c r="P64" s="104">
        <f aca="true" t="shared" si="5" ref="P64:P88">SUM(H64:O64)</f>
        <v>-2131.504</v>
      </c>
    </row>
    <row r="65" spans="1:16" ht="12.75">
      <c r="A65" s="103" t="s">
        <v>46</v>
      </c>
      <c r="B65" s="23">
        <f>B20*0.61</f>
        <v>-153.72</v>
      </c>
      <c r="C65" s="23">
        <f>0.4*C20+0.5*D20</f>
        <v>60.400000000000006</v>
      </c>
      <c r="D65" s="23"/>
      <c r="E65" s="23"/>
      <c r="F65" s="23"/>
      <c r="G65" s="23"/>
      <c r="H65" s="23">
        <f>B65+D65+E65+F65+G65+C65</f>
        <v>-93.32</v>
      </c>
      <c r="I65" s="23">
        <f>1.05*I20</f>
        <v>-21</v>
      </c>
      <c r="J65" s="23"/>
      <c r="K65" s="23">
        <f>0.42*K20</f>
        <v>53.339999999999996</v>
      </c>
      <c r="L65" s="23"/>
      <c r="M65" s="23"/>
      <c r="N65" s="23"/>
      <c r="O65" s="23"/>
      <c r="P65" s="104">
        <f t="shared" si="5"/>
        <v>-60.98</v>
      </c>
    </row>
    <row r="66" spans="1:16" ht="12.75">
      <c r="A66" s="103" t="s">
        <v>47</v>
      </c>
      <c r="B66" s="23">
        <f>B21*0.61</f>
        <v>-1093.73</v>
      </c>
      <c r="C66" s="23">
        <f>0.7*C21+0.5*D21</f>
        <v>912.8</v>
      </c>
      <c r="D66" s="23"/>
      <c r="E66" s="23"/>
      <c r="F66" s="23"/>
      <c r="G66" s="23"/>
      <c r="H66" s="23">
        <f>B66+D66+E66+F66+G66+C66</f>
        <v>-180.93000000000006</v>
      </c>
      <c r="I66" s="23"/>
      <c r="J66" s="23"/>
      <c r="K66" s="23"/>
      <c r="L66" s="23"/>
      <c r="M66" s="23"/>
      <c r="N66" s="23"/>
      <c r="O66" s="23"/>
      <c r="P66" s="104">
        <f t="shared" si="5"/>
        <v>-180.93000000000006</v>
      </c>
    </row>
    <row r="67" spans="1:16" ht="12.75">
      <c r="A67" s="103" t="s">
        <v>48</v>
      </c>
      <c r="B67" s="23"/>
      <c r="C67" s="23">
        <f>0.7*C22+0.5*D22</f>
        <v>4.9</v>
      </c>
      <c r="D67" s="23">
        <f>0.3*E22</f>
        <v>-3.9</v>
      </c>
      <c r="E67" s="23"/>
      <c r="F67" s="23"/>
      <c r="G67" s="23"/>
      <c r="H67" s="23">
        <f>B67+D67+E67+F67+G67+C67</f>
        <v>1.0000000000000004</v>
      </c>
      <c r="I67" s="23">
        <f>1.05*I22</f>
        <v>-2.1</v>
      </c>
      <c r="J67" s="23"/>
      <c r="K67" s="23"/>
      <c r="L67" s="23"/>
      <c r="M67" s="23"/>
      <c r="N67" s="23"/>
      <c r="O67" s="23"/>
      <c r="P67" s="104">
        <f t="shared" si="5"/>
        <v>-1.0999999999999996</v>
      </c>
    </row>
    <row r="68" spans="1:16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f>1.05*I23</f>
        <v>-826.35</v>
      </c>
      <c r="J68" s="23"/>
      <c r="K68" s="23"/>
      <c r="L68" s="23"/>
      <c r="M68" s="23"/>
      <c r="N68" s="23">
        <f>0.086*N23</f>
        <v>-15.049999999999999</v>
      </c>
      <c r="O68" s="23"/>
      <c r="P68" s="104">
        <f t="shared" si="5"/>
        <v>-841.4</v>
      </c>
    </row>
    <row r="69" spans="1:16" ht="13.5" thickBot="1">
      <c r="A69" s="103" t="s">
        <v>50</v>
      </c>
      <c r="B69" s="23"/>
      <c r="C69" s="23">
        <f>0.7*C24+0.5*D24</f>
        <v>-0.5</v>
      </c>
      <c r="D69" s="23"/>
      <c r="E69" s="23"/>
      <c r="F69" s="23"/>
      <c r="G69" s="23"/>
      <c r="H69" s="23">
        <f>SUM(B69:G69)</f>
        <v>-0.5</v>
      </c>
      <c r="I69" s="23">
        <f>1.05*I24</f>
        <v>-289.8</v>
      </c>
      <c r="J69" s="23"/>
      <c r="K69" s="23"/>
      <c r="L69" s="23"/>
      <c r="M69" s="23"/>
      <c r="N69" s="23">
        <f>0.086*N24</f>
        <v>-182.148</v>
      </c>
      <c r="O69" s="23"/>
      <c r="P69" s="104">
        <f t="shared" si="5"/>
        <v>-472.448</v>
      </c>
    </row>
    <row r="70" spans="1:16" ht="13.5" thickBot="1">
      <c r="A70" s="157" t="s">
        <v>51</v>
      </c>
      <c r="B70" s="158">
        <f>B61+B63</f>
        <v>1146.7999999999997</v>
      </c>
      <c r="C70" s="158">
        <f aca="true" t="shared" si="6" ref="C70:P70">C61+C63</f>
        <v>1070.3</v>
      </c>
      <c r="D70" s="158">
        <f t="shared" si="6"/>
        <v>1846.1999999999998</v>
      </c>
      <c r="E70" s="158">
        <f t="shared" si="6"/>
        <v>169.42</v>
      </c>
      <c r="F70" s="158">
        <f t="shared" si="6"/>
        <v>4350</v>
      </c>
      <c r="G70" s="158">
        <f t="shared" si="6"/>
        <v>2320.2400000000002</v>
      </c>
      <c r="H70" s="158">
        <f t="shared" si="6"/>
        <v>10902.96</v>
      </c>
      <c r="I70" s="158">
        <f t="shared" si="6"/>
        <v>9878.4</v>
      </c>
      <c r="J70" s="158">
        <f t="shared" si="6"/>
        <v>0</v>
      </c>
      <c r="K70" s="158">
        <f t="shared" si="6"/>
        <v>53.339999999999996</v>
      </c>
      <c r="L70" s="158">
        <f t="shared" si="6"/>
        <v>0</v>
      </c>
      <c r="M70" s="158">
        <f t="shared" si="6"/>
        <v>50</v>
      </c>
      <c r="N70" s="158">
        <f t="shared" si="6"/>
        <v>961.824</v>
      </c>
      <c r="O70" s="158">
        <f t="shared" si="6"/>
        <v>0</v>
      </c>
      <c r="P70" s="158">
        <f t="shared" si="6"/>
        <v>21846.523999999998</v>
      </c>
    </row>
    <row r="71" spans="1:16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60" t="s">
        <v>52</v>
      </c>
      <c r="B72" s="161">
        <f aca="true" t="shared" si="7" ref="B72:I72">B73+B82+B83+B86</f>
        <v>1146.8</v>
      </c>
      <c r="C72" s="161">
        <f t="shared" si="7"/>
        <v>1070.3</v>
      </c>
      <c r="D72" s="161">
        <f t="shared" si="7"/>
        <v>1846.1999999999998</v>
      </c>
      <c r="E72" s="161">
        <f t="shared" si="7"/>
        <v>169.42</v>
      </c>
      <c r="F72" s="161">
        <f t="shared" si="7"/>
        <v>4350</v>
      </c>
      <c r="G72" s="161">
        <f t="shared" si="7"/>
        <v>2320.2400000000002</v>
      </c>
      <c r="H72" s="161">
        <f t="shared" si="7"/>
        <v>10902.96</v>
      </c>
      <c r="I72" s="161">
        <f t="shared" si="7"/>
        <v>9878.400000000001</v>
      </c>
      <c r="J72" s="161"/>
      <c r="K72" s="161">
        <f>K73+K82+K83+K86</f>
        <v>53.339999999999996</v>
      </c>
      <c r="L72" s="161"/>
      <c r="M72" s="161">
        <f>M73+M82+M83+M86</f>
        <v>50</v>
      </c>
      <c r="N72" s="161">
        <f>N73+N82+N83+N86</f>
        <v>961.8239999999998</v>
      </c>
      <c r="O72" s="161"/>
      <c r="P72" s="162">
        <f t="shared" si="5"/>
        <v>21846.524</v>
      </c>
    </row>
    <row r="73" spans="1:16" ht="12.75">
      <c r="A73" s="165" t="s">
        <v>53</v>
      </c>
      <c r="B73" s="166">
        <f>B74+B77+B78+B79+B75+B81+B76+B80</f>
        <v>430.65999999999997</v>
      </c>
      <c r="C73" s="166">
        <f>C74+C77+C78+C79+C75+C81+C76+C80</f>
        <v>893.9</v>
      </c>
      <c r="D73" s="166">
        <f>D74+D77+D78+D79+D75+D81+D76+D80</f>
        <v>792.5999999999999</v>
      </c>
      <c r="E73" s="166"/>
      <c r="F73" s="166"/>
      <c r="G73" s="166"/>
      <c r="H73" s="166">
        <f>H74+H77+H78+H79+H75+H81+H76+H80</f>
        <v>2117.16</v>
      </c>
      <c r="I73" s="166">
        <f>I74+I77+I78+I79+I75+I81+I76+I80</f>
        <v>2707.9500000000007</v>
      </c>
      <c r="J73" s="166"/>
      <c r="K73" s="166"/>
      <c r="L73" s="166"/>
      <c r="M73" s="166"/>
      <c r="N73" s="166">
        <f>N74+N77+N78+N79+N75+N81+N76+N80</f>
        <v>636.7439999999999</v>
      </c>
      <c r="O73" s="166"/>
      <c r="P73" s="167">
        <f t="shared" si="5"/>
        <v>5461.854</v>
      </c>
    </row>
    <row r="74" spans="1:16" ht="12.75">
      <c r="A74" s="103" t="s">
        <v>54</v>
      </c>
      <c r="B74" s="23"/>
      <c r="C74" s="23">
        <f>0.7*C29+0.5*D29</f>
        <v>815.5</v>
      </c>
      <c r="D74" s="23">
        <f>0.3*E29</f>
        <v>0.6</v>
      </c>
      <c r="E74" s="23"/>
      <c r="F74" s="23"/>
      <c r="G74" s="23"/>
      <c r="H74" s="23">
        <f>SUM(B74:G74)</f>
        <v>816.1</v>
      </c>
      <c r="I74" s="23">
        <f aca="true" t="shared" si="8" ref="I74:I82">1.05*I29</f>
        <v>158.55</v>
      </c>
      <c r="J74" s="23"/>
      <c r="K74" s="23"/>
      <c r="L74" s="23"/>
      <c r="M74" s="23"/>
      <c r="N74" s="23">
        <f>0.086*N29</f>
        <v>77.39999999999999</v>
      </c>
      <c r="O74" s="23"/>
      <c r="P74" s="104">
        <f t="shared" si="5"/>
        <v>1052.0500000000002</v>
      </c>
    </row>
    <row r="75" spans="1:16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f t="shared" si="8"/>
        <v>176.4</v>
      </c>
      <c r="J75" s="23"/>
      <c r="K75" s="23"/>
      <c r="L75" s="23"/>
      <c r="M75" s="23"/>
      <c r="N75" s="23">
        <f>0.086*N30</f>
        <v>59.339999999999996</v>
      </c>
      <c r="O75" s="23"/>
      <c r="P75" s="104">
        <f t="shared" si="5"/>
        <v>235.74</v>
      </c>
    </row>
    <row r="76" spans="1:16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f t="shared" si="8"/>
        <v>139.65</v>
      </c>
      <c r="J76" s="23"/>
      <c r="K76" s="23"/>
      <c r="L76" s="23"/>
      <c r="M76" s="23"/>
      <c r="N76" s="23"/>
      <c r="O76" s="23"/>
      <c r="P76" s="104">
        <f t="shared" si="5"/>
        <v>139.65</v>
      </c>
    </row>
    <row r="77" spans="1:16" ht="12.75">
      <c r="A77" s="103" t="s">
        <v>57</v>
      </c>
      <c r="B77" s="23"/>
      <c r="C77" s="23"/>
      <c r="D77" s="23">
        <f>0.3*E32</f>
        <v>229.5</v>
      </c>
      <c r="E77" s="23"/>
      <c r="F77" s="23"/>
      <c r="G77" s="23"/>
      <c r="H77" s="23">
        <f>SUM(B77:G77)</f>
        <v>229.5</v>
      </c>
      <c r="I77" s="23">
        <f t="shared" si="8"/>
        <v>28.35</v>
      </c>
      <c r="J77" s="23"/>
      <c r="K77" s="23"/>
      <c r="L77" s="23"/>
      <c r="M77" s="23"/>
      <c r="N77" s="23">
        <f>0.086*N32</f>
        <v>32.766</v>
      </c>
      <c r="O77" s="23"/>
      <c r="P77" s="104">
        <f t="shared" si="5"/>
        <v>290.61600000000004</v>
      </c>
    </row>
    <row r="78" spans="1:16" ht="12.75">
      <c r="A78" s="103" t="s">
        <v>58</v>
      </c>
      <c r="B78" s="23">
        <f>B33*0.61</f>
        <v>18.3</v>
      </c>
      <c r="C78" s="23"/>
      <c r="D78" s="23">
        <f>0.3*E33</f>
        <v>131.7</v>
      </c>
      <c r="E78" s="23"/>
      <c r="F78" s="23"/>
      <c r="G78" s="23"/>
      <c r="H78" s="23">
        <f>SUM(B78:G78)</f>
        <v>150</v>
      </c>
      <c r="I78" s="23">
        <f t="shared" si="8"/>
        <v>1152.9</v>
      </c>
      <c r="J78" s="23"/>
      <c r="K78" s="23"/>
      <c r="L78" s="23"/>
      <c r="M78" s="23"/>
      <c r="N78" s="23">
        <f>0.086*N33</f>
        <v>108.10199999999999</v>
      </c>
      <c r="O78" s="23"/>
      <c r="P78" s="104">
        <f t="shared" si="5"/>
        <v>1411.0020000000002</v>
      </c>
    </row>
    <row r="79" spans="1:16" ht="12.75">
      <c r="A79" s="103" t="s">
        <v>59</v>
      </c>
      <c r="B79" s="23">
        <f>B34*0.61</f>
        <v>9.76</v>
      </c>
      <c r="C79" s="23"/>
      <c r="D79" s="23">
        <f>0.3*E34</f>
        <v>120.89999999999999</v>
      </c>
      <c r="E79" s="23"/>
      <c r="F79" s="23"/>
      <c r="G79" s="23"/>
      <c r="H79" s="23">
        <f>SUM(B79:G79)</f>
        <v>130.66</v>
      </c>
      <c r="I79" s="23">
        <f t="shared" si="8"/>
        <v>141.75</v>
      </c>
      <c r="J79" s="23"/>
      <c r="K79" s="23"/>
      <c r="L79" s="23"/>
      <c r="M79" s="23"/>
      <c r="N79" s="23">
        <f>0.086*N34</f>
        <v>15.136</v>
      </c>
      <c r="O79" s="23"/>
      <c r="P79" s="104">
        <f t="shared" si="5"/>
        <v>287.546</v>
      </c>
    </row>
    <row r="80" spans="1:16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f t="shared" si="8"/>
        <v>79.8</v>
      </c>
      <c r="J80" s="23"/>
      <c r="K80" s="23"/>
      <c r="L80" s="23"/>
      <c r="M80" s="23"/>
      <c r="N80" s="23">
        <f>N35*0.086</f>
        <v>32.593999999999994</v>
      </c>
      <c r="O80" s="23"/>
      <c r="P80" s="104">
        <f t="shared" si="5"/>
        <v>112.39399999999999</v>
      </c>
    </row>
    <row r="81" spans="1:16" ht="12.75">
      <c r="A81" s="103" t="s">
        <v>61</v>
      </c>
      <c r="B81" s="26">
        <f>B36*0.61</f>
        <v>402.59999999999997</v>
      </c>
      <c r="C81" s="26">
        <f>0.7*C36+0.5*D36</f>
        <v>78.39999999999999</v>
      </c>
      <c r="D81" s="26">
        <f>0.3*E36</f>
        <v>309.9</v>
      </c>
      <c r="E81" s="26"/>
      <c r="F81" s="26"/>
      <c r="G81" s="26"/>
      <c r="H81" s="26">
        <f>SUM(B81:G81)</f>
        <v>790.8999999999999</v>
      </c>
      <c r="I81" s="26">
        <f t="shared" si="8"/>
        <v>830.5500000000001</v>
      </c>
      <c r="J81" s="26"/>
      <c r="K81" s="26"/>
      <c r="L81" s="26"/>
      <c r="M81" s="26"/>
      <c r="N81" s="26">
        <f>0.086*N36</f>
        <v>311.40599999999995</v>
      </c>
      <c r="O81" s="26"/>
      <c r="P81" s="106">
        <f t="shared" si="5"/>
        <v>1932.8559999999998</v>
      </c>
    </row>
    <row r="82" spans="1:16" ht="12.75">
      <c r="A82" s="168" t="s">
        <v>62</v>
      </c>
      <c r="B82" s="166">
        <f>B37*0.61</f>
        <v>454.45</v>
      </c>
      <c r="C82" s="166">
        <f>0.7*C37+0.5*D37</f>
        <v>2.0999999999999996</v>
      </c>
      <c r="D82" s="166">
        <f>0.3*E37</f>
        <v>45</v>
      </c>
      <c r="E82" s="166"/>
      <c r="F82" s="166"/>
      <c r="G82" s="166"/>
      <c r="H82" s="166">
        <f>SUM(B82:G82)</f>
        <v>501.55</v>
      </c>
      <c r="I82" s="166">
        <f t="shared" si="8"/>
        <v>4132.8</v>
      </c>
      <c r="J82" s="166"/>
      <c r="K82" s="166"/>
      <c r="L82" s="166"/>
      <c r="M82" s="166"/>
      <c r="N82" s="166">
        <f>0.086*N37</f>
        <v>10.578</v>
      </c>
      <c r="O82" s="166"/>
      <c r="P82" s="167">
        <f t="shared" si="5"/>
        <v>4644.928000000001</v>
      </c>
    </row>
    <row r="83" spans="1:16" ht="12.75">
      <c r="A83" s="168" t="s">
        <v>63</v>
      </c>
      <c r="B83" s="166">
        <f aca="true" t="shared" si="9" ref="B83:I83">B84+B85</f>
        <v>261.69</v>
      </c>
      <c r="C83" s="166">
        <f t="shared" si="9"/>
        <v>174.3</v>
      </c>
      <c r="D83" s="166">
        <f t="shared" si="9"/>
        <v>1008.5999999999999</v>
      </c>
      <c r="E83" s="166">
        <f t="shared" si="9"/>
        <v>169.42</v>
      </c>
      <c r="F83" s="166">
        <f t="shared" si="9"/>
        <v>4350</v>
      </c>
      <c r="G83" s="166">
        <f t="shared" si="9"/>
        <v>2320.2400000000002</v>
      </c>
      <c r="H83" s="166">
        <f t="shared" si="9"/>
        <v>8284.25</v>
      </c>
      <c r="I83" s="166">
        <f t="shared" si="9"/>
        <v>2717.4</v>
      </c>
      <c r="J83" s="166"/>
      <c r="K83" s="166">
        <f>K84+K85</f>
        <v>53.339999999999996</v>
      </c>
      <c r="L83" s="166"/>
      <c r="M83" s="166">
        <f>M84+M85</f>
        <v>50</v>
      </c>
      <c r="N83" s="166">
        <f>N84+N85</f>
        <v>314.50199999999995</v>
      </c>
      <c r="O83" s="166"/>
      <c r="P83" s="167">
        <f t="shared" si="5"/>
        <v>11419.492</v>
      </c>
    </row>
    <row r="84" spans="1:16" ht="12.75">
      <c r="A84" s="168" t="s">
        <v>64</v>
      </c>
      <c r="B84" s="166">
        <f>B39*0.61</f>
        <v>261.69</v>
      </c>
      <c r="C84" s="166">
        <f>0.4*151+(298-151)*0.7+D39*0.5</f>
        <v>174.3</v>
      </c>
      <c r="D84" s="166">
        <f>0.3*E39</f>
        <v>1008.5999999999999</v>
      </c>
      <c r="E84" s="166">
        <f>0.43*F39</f>
        <v>169.42</v>
      </c>
      <c r="F84" s="166">
        <f>0.3*G39</f>
        <v>4350</v>
      </c>
      <c r="G84" s="166">
        <f>0.23*H39</f>
        <v>2320.2400000000002</v>
      </c>
      <c r="H84" s="166">
        <f>SUM(B84:G84)</f>
        <v>8284.25</v>
      </c>
      <c r="I84" s="166">
        <f>1.05*I39</f>
        <v>2013.9</v>
      </c>
      <c r="J84" s="166"/>
      <c r="K84" s="166">
        <f>0.42*K39</f>
        <v>53.339999999999996</v>
      </c>
      <c r="L84" s="166"/>
      <c r="M84" s="166">
        <f>M39</f>
        <v>50</v>
      </c>
      <c r="N84" s="166">
        <f>0.086*N39</f>
        <v>309.59999999999997</v>
      </c>
      <c r="O84" s="166"/>
      <c r="P84" s="167">
        <f t="shared" si="5"/>
        <v>10711.09</v>
      </c>
    </row>
    <row r="85" spans="1:16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f>1.05*I40</f>
        <v>703.5</v>
      </c>
      <c r="J85" s="166"/>
      <c r="K85" s="166"/>
      <c r="L85" s="166"/>
      <c r="M85" s="166"/>
      <c r="N85" s="166">
        <f>0.086*N40</f>
        <v>4.901999999999999</v>
      </c>
      <c r="O85" s="166"/>
      <c r="P85" s="167">
        <f t="shared" si="5"/>
        <v>708.402</v>
      </c>
    </row>
    <row r="86" spans="1:16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f>1.05*I41</f>
        <v>320.25</v>
      </c>
      <c r="J86" s="172"/>
      <c r="K86" s="172"/>
      <c r="L86" s="172"/>
      <c r="M86" s="172"/>
      <c r="N86" s="172"/>
      <c r="O86" s="172"/>
      <c r="P86" s="173">
        <f t="shared" si="5"/>
        <v>320.25</v>
      </c>
    </row>
    <row r="87" spans="1:16" ht="12.75">
      <c r="A87" s="90" t="s">
        <v>67</v>
      </c>
      <c r="B87" s="135">
        <f>B42</f>
        <v>1516.3</v>
      </c>
      <c r="C87" s="135"/>
      <c r="D87" s="135">
        <f>E42</f>
        <v>2355</v>
      </c>
      <c r="E87" s="135"/>
      <c r="F87" s="135"/>
      <c r="G87" s="135">
        <f>H42</f>
        <v>206.5</v>
      </c>
      <c r="H87" s="135">
        <f>SUM(B87:G87)</f>
        <v>4077.8</v>
      </c>
      <c r="I87" s="135">
        <f>I42</f>
        <v>6043.4</v>
      </c>
      <c r="J87" s="135"/>
      <c r="K87" s="135"/>
      <c r="L87" s="135">
        <f>L42</f>
        <v>3355.8</v>
      </c>
      <c r="M87" s="135"/>
      <c r="N87" s="135"/>
      <c r="O87" s="135"/>
      <c r="P87" s="132">
        <f t="shared" si="5"/>
        <v>13477</v>
      </c>
    </row>
    <row r="88" spans="1:16" ht="13.5" thickBot="1">
      <c r="A88" s="97" t="s">
        <v>68</v>
      </c>
      <c r="B88" s="117">
        <f>B43</f>
        <v>350.3</v>
      </c>
      <c r="C88" s="117"/>
      <c r="D88" s="117">
        <f>E43</f>
        <v>608.8</v>
      </c>
      <c r="E88" s="117"/>
      <c r="F88" s="117"/>
      <c r="G88" s="117">
        <f>H43</f>
        <v>12.4</v>
      </c>
      <c r="H88" s="117">
        <f>SUM(B88:G88)</f>
        <v>971.4999999999999</v>
      </c>
      <c r="I88" s="117">
        <f>I43</f>
        <v>1311.4</v>
      </c>
      <c r="J88" s="117"/>
      <c r="K88" s="117"/>
      <c r="L88" s="117">
        <f>L43</f>
        <v>1449.2</v>
      </c>
      <c r="M88" s="117"/>
      <c r="N88" s="117"/>
      <c r="O88" s="117"/>
      <c r="P88" s="118">
        <f t="shared" si="5"/>
        <v>3732.1000000000004</v>
      </c>
    </row>
    <row r="89" spans="1:16" ht="13.5">
      <c r="A89" s="90" t="s">
        <v>110</v>
      </c>
      <c r="B89" s="152">
        <v>204868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f>(N25-N23)/E90</f>
        <v>290.987806127677</v>
      </c>
      <c r="M89" s="138" t="s">
        <v>78</v>
      </c>
      <c r="N89" s="138"/>
      <c r="O89" s="138"/>
      <c r="P89" s="140" t="s">
        <v>108</v>
      </c>
    </row>
    <row r="90" spans="1:16" ht="14.25" thickBot="1">
      <c r="A90" s="97" t="s">
        <v>111</v>
      </c>
      <c r="B90" s="188" t="s">
        <v>112</v>
      </c>
      <c r="C90" s="142" t="s">
        <v>113</v>
      </c>
      <c r="D90" s="142"/>
      <c r="E90" s="143" t="s">
        <v>114</v>
      </c>
      <c r="F90" s="142" t="s">
        <v>94</v>
      </c>
      <c r="G90" s="144" t="s">
        <v>95</v>
      </c>
      <c r="H90" s="144">
        <f>P61/E90</f>
        <v>654.1368480377088</v>
      </c>
      <c r="I90" s="142" t="s">
        <v>115</v>
      </c>
      <c r="J90" s="142"/>
      <c r="K90" s="142"/>
      <c r="L90" s="145">
        <f>(N14+N19)/E90</f>
        <v>345.24541448918944</v>
      </c>
      <c r="M90" s="142" t="s">
        <v>83</v>
      </c>
      <c r="N90" s="142"/>
      <c r="O90" s="142"/>
      <c r="P90" s="146" t="s">
        <v>97</v>
      </c>
    </row>
  </sheetData>
  <sheetProtection/>
  <mergeCells count="4">
    <mergeCell ref="A1:O1"/>
    <mergeCell ref="A2:O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50" zoomScaleNormal="50" zoomScalePageLayoutView="0" workbookViewId="0" topLeftCell="A1">
      <selection activeCell="A47" sqref="A47:P90"/>
    </sheetView>
  </sheetViews>
  <sheetFormatPr defaultColWidth="9.140625" defaultRowHeight="12.75"/>
  <cols>
    <col min="1" max="1" width="21.7109375" style="0" customWidth="1"/>
  </cols>
  <sheetData>
    <row r="1" spans="1:16" ht="12.75">
      <c r="A1" s="564" t="s">
        <v>116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1"/>
    </row>
    <row r="2" spans="1:16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2"/>
    </row>
    <row r="3" spans="1:16" ht="12.75">
      <c r="A3" s="3" t="s">
        <v>86</v>
      </c>
      <c r="B3" s="2"/>
      <c r="C3" s="4"/>
      <c r="D3" s="4"/>
      <c r="E3" s="4"/>
      <c r="F3" s="3"/>
      <c r="G3" s="4"/>
      <c r="H3" s="2"/>
      <c r="I3" s="2"/>
      <c r="J3" s="5"/>
      <c r="K3" s="5"/>
      <c r="L3" s="5"/>
      <c r="M3" s="5"/>
      <c r="N3" s="2"/>
      <c r="O3" s="2"/>
      <c r="P3" s="2"/>
    </row>
    <row r="4" spans="1:16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</row>
    <row r="5" spans="1:16" ht="12.75">
      <c r="A5" s="90"/>
      <c r="B5" s="91" t="s">
        <v>4</v>
      </c>
      <c r="C5" s="92" t="s">
        <v>5</v>
      </c>
      <c r="D5" s="92" t="s">
        <v>6</v>
      </c>
      <c r="E5" s="92" t="s">
        <v>7</v>
      </c>
      <c r="F5" s="91" t="s">
        <v>8</v>
      </c>
      <c r="G5" s="91" t="s">
        <v>9</v>
      </c>
      <c r="H5" s="92" t="s">
        <v>10</v>
      </c>
      <c r="I5" s="91" t="s">
        <v>11</v>
      </c>
      <c r="J5" s="91" t="s">
        <v>88</v>
      </c>
      <c r="K5" s="91" t="s">
        <v>13</v>
      </c>
      <c r="L5" s="92" t="s">
        <v>14</v>
      </c>
      <c r="M5" s="92" t="s">
        <v>89</v>
      </c>
      <c r="N5" s="92" t="s">
        <v>16</v>
      </c>
      <c r="O5" s="94" t="s">
        <v>17</v>
      </c>
      <c r="P5" s="4"/>
    </row>
    <row r="6" spans="1:16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22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96" t="s">
        <v>29</v>
      </c>
      <c r="N6" s="12" t="s">
        <v>28</v>
      </c>
      <c r="O6" s="96" t="s">
        <v>29</v>
      </c>
      <c r="P6" s="4"/>
    </row>
    <row r="7" spans="1:16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31</v>
      </c>
      <c r="H7" s="99" t="s">
        <v>31</v>
      </c>
      <c r="I7" s="98" t="s">
        <v>31</v>
      </c>
      <c r="J7" s="98" t="s">
        <v>32</v>
      </c>
      <c r="K7" s="98" t="s">
        <v>32</v>
      </c>
      <c r="L7" s="99" t="s">
        <v>33</v>
      </c>
      <c r="M7" s="101" t="s">
        <v>34</v>
      </c>
      <c r="N7" s="99" t="s">
        <v>33</v>
      </c>
      <c r="O7" s="101" t="s">
        <v>34</v>
      </c>
      <c r="P7" s="4"/>
    </row>
    <row r="8" spans="1:16" ht="12.75">
      <c r="A8" s="154" t="s">
        <v>35</v>
      </c>
      <c r="B8" s="155">
        <v>4813</v>
      </c>
      <c r="C8" s="155"/>
      <c r="D8" s="155"/>
      <c r="E8" s="155">
        <v>9150</v>
      </c>
      <c r="F8" s="155">
        <v>456</v>
      </c>
      <c r="G8" s="155">
        <v>14562</v>
      </c>
      <c r="H8" s="155">
        <v>10495</v>
      </c>
      <c r="I8" s="155">
        <v>3095</v>
      </c>
      <c r="J8" s="155"/>
      <c r="K8" s="155"/>
      <c r="L8" s="155">
        <v>5904</v>
      </c>
      <c r="M8" s="155">
        <v>56</v>
      </c>
      <c r="N8" s="155"/>
      <c r="O8" s="156"/>
      <c r="P8" s="4"/>
    </row>
    <row r="9" spans="1:16" ht="12.75">
      <c r="A9" s="103" t="s">
        <v>36</v>
      </c>
      <c r="B9" s="23">
        <v>201</v>
      </c>
      <c r="C9" s="23"/>
      <c r="D9" s="23"/>
      <c r="E9" s="23"/>
      <c r="F9" s="23"/>
      <c r="G9" s="23"/>
      <c r="H9" s="23"/>
      <c r="I9" s="23">
        <v>10465</v>
      </c>
      <c r="J9" s="23"/>
      <c r="K9" s="23"/>
      <c r="L9" s="23"/>
      <c r="M9" s="23"/>
      <c r="N9" s="23">
        <v>96</v>
      </c>
      <c r="O9" s="104"/>
      <c r="P9" s="4"/>
    </row>
    <row r="10" spans="1:16" ht="12.75">
      <c r="A10" s="103" t="s">
        <v>37</v>
      </c>
      <c r="B10" s="23"/>
      <c r="C10" s="23"/>
      <c r="D10" s="23"/>
      <c r="E10" s="23"/>
      <c r="F10" s="23"/>
      <c r="G10" s="23"/>
      <c r="H10" s="23"/>
      <c r="I10" s="23">
        <v>453</v>
      </c>
      <c r="J10" s="23"/>
      <c r="K10" s="23"/>
      <c r="L10" s="23"/>
      <c r="M10" s="23"/>
      <c r="N10" s="23"/>
      <c r="O10" s="104"/>
      <c r="P10" s="4"/>
    </row>
    <row r="11" spans="1:16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>
        <v>93</v>
      </c>
      <c r="J11" s="23"/>
      <c r="K11" s="23"/>
      <c r="L11" s="23"/>
      <c r="M11" s="23"/>
      <c r="N11" s="23"/>
      <c r="O11" s="104"/>
      <c r="P11" s="4"/>
    </row>
    <row r="12" spans="1:16" ht="12.75">
      <c r="A12" s="103" t="s">
        <v>39</v>
      </c>
      <c r="B12" s="23">
        <v>-55</v>
      </c>
      <c r="C12" s="23">
        <v>-12</v>
      </c>
      <c r="D12" s="23"/>
      <c r="E12" s="23">
        <v>-177</v>
      </c>
      <c r="F12" s="23"/>
      <c r="G12" s="23"/>
      <c r="H12" s="23"/>
      <c r="I12" s="23">
        <v>535</v>
      </c>
      <c r="J12" s="23"/>
      <c r="K12" s="23"/>
      <c r="L12" s="23"/>
      <c r="M12" s="23"/>
      <c r="N12" s="23"/>
      <c r="O12" s="104"/>
      <c r="P12" s="4"/>
    </row>
    <row r="13" spans="1:16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>
        <v>-137</v>
      </c>
      <c r="J13" s="26"/>
      <c r="K13" s="26"/>
      <c r="L13" s="26"/>
      <c r="M13" s="26"/>
      <c r="N13" s="26"/>
      <c r="O13" s="106"/>
      <c r="P13" s="4"/>
    </row>
    <row r="14" spans="1:16" ht="12.75">
      <c r="A14" s="105" t="s">
        <v>41</v>
      </c>
      <c r="B14" s="26">
        <v>4959</v>
      </c>
      <c r="C14" s="26">
        <v>-12</v>
      </c>
      <c r="D14" s="26"/>
      <c r="E14" s="26">
        <v>8973</v>
      </c>
      <c r="F14" s="26">
        <v>456</v>
      </c>
      <c r="G14" s="26">
        <v>14562</v>
      </c>
      <c r="H14" s="26">
        <v>10495</v>
      </c>
      <c r="I14" s="26">
        <v>13412</v>
      </c>
      <c r="J14" s="26"/>
      <c r="K14" s="26"/>
      <c r="L14" s="26">
        <v>5904</v>
      </c>
      <c r="M14" s="26">
        <v>56</v>
      </c>
      <c r="N14" s="26">
        <v>96</v>
      </c>
      <c r="O14" s="106"/>
      <c r="P14" s="4"/>
    </row>
    <row r="15" spans="1:16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>
        <v>91</v>
      </c>
      <c r="J15" s="23"/>
      <c r="K15" s="23"/>
      <c r="L15" s="23"/>
      <c r="M15" s="23"/>
      <c r="N15" s="23"/>
      <c r="O15" s="104"/>
      <c r="P15" s="4"/>
    </row>
    <row r="16" spans="1:16" ht="13.5" thickBot="1">
      <c r="A16" s="157" t="s">
        <v>43</v>
      </c>
      <c r="B16" s="158">
        <v>4959</v>
      </c>
      <c r="C16" s="158">
        <v>-12</v>
      </c>
      <c r="D16" s="158"/>
      <c r="E16" s="158">
        <v>8973</v>
      </c>
      <c r="F16" s="158">
        <v>456</v>
      </c>
      <c r="G16" s="158">
        <v>14562</v>
      </c>
      <c r="H16" s="158">
        <v>10495</v>
      </c>
      <c r="I16" s="158">
        <v>13503</v>
      </c>
      <c r="J16" s="158"/>
      <c r="K16" s="158"/>
      <c r="L16" s="158">
        <v>5904</v>
      </c>
      <c r="M16" s="158">
        <v>56</v>
      </c>
      <c r="N16" s="158">
        <v>96</v>
      </c>
      <c r="O16" s="159"/>
      <c r="P16" s="4"/>
    </row>
    <row r="17" spans="1:16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"/>
    </row>
    <row r="18" spans="1:16" ht="12.75">
      <c r="A18" s="160" t="s">
        <v>44</v>
      </c>
      <c r="B18" s="161">
        <v>-3215</v>
      </c>
      <c r="C18" s="161">
        <v>1542</v>
      </c>
      <c r="D18" s="161">
        <v>18</v>
      </c>
      <c r="E18" s="161">
        <v>-2476</v>
      </c>
      <c r="F18" s="161"/>
      <c r="G18" s="161"/>
      <c r="H18" s="161"/>
      <c r="I18" s="161">
        <v>-2581</v>
      </c>
      <c r="J18" s="161"/>
      <c r="K18" s="161">
        <v>122</v>
      </c>
      <c r="L18" s="161">
        <v>-5904</v>
      </c>
      <c r="M18" s="161"/>
      <c r="N18" s="161">
        <v>13210</v>
      </c>
      <c r="O18" s="162"/>
      <c r="P18" s="4"/>
    </row>
    <row r="19" spans="1:16" ht="12.75">
      <c r="A19" s="103" t="s">
        <v>45</v>
      </c>
      <c r="B19" s="23">
        <v>-1080</v>
      </c>
      <c r="C19" s="23"/>
      <c r="D19" s="23"/>
      <c r="E19" s="23">
        <v>-2463</v>
      </c>
      <c r="F19" s="23"/>
      <c r="G19" s="23"/>
      <c r="H19" s="23"/>
      <c r="I19" s="23">
        <v>-1499</v>
      </c>
      <c r="J19" s="23"/>
      <c r="K19" s="23"/>
      <c r="L19" s="23">
        <v>-5904</v>
      </c>
      <c r="M19" s="23"/>
      <c r="N19" s="23">
        <v>15623</v>
      </c>
      <c r="O19" s="104"/>
      <c r="P19" s="4"/>
    </row>
    <row r="20" spans="1:16" ht="12.75">
      <c r="A20" s="103" t="s">
        <v>46</v>
      </c>
      <c r="B20" s="23">
        <v>-224</v>
      </c>
      <c r="C20" s="23">
        <v>155</v>
      </c>
      <c r="D20" s="23"/>
      <c r="E20" s="23"/>
      <c r="F20" s="23"/>
      <c r="G20" s="23"/>
      <c r="H20" s="23"/>
      <c r="I20" s="23">
        <v>-14</v>
      </c>
      <c r="J20" s="23"/>
      <c r="K20" s="23">
        <v>122</v>
      </c>
      <c r="L20" s="23"/>
      <c r="M20" s="23"/>
      <c r="N20" s="23"/>
      <c r="O20" s="104"/>
      <c r="P20" s="4"/>
    </row>
    <row r="21" spans="1:16" ht="12.75">
      <c r="A21" s="103" t="s">
        <v>47</v>
      </c>
      <c r="B21" s="23">
        <v>-1911</v>
      </c>
      <c r="C21" s="23">
        <v>1394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04"/>
      <c r="P21" s="4"/>
    </row>
    <row r="22" spans="1:16" ht="12.75">
      <c r="A22" s="103" t="s">
        <v>48</v>
      </c>
      <c r="B22" s="23"/>
      <c r="C22" s="23">
        <v>-7</v>
      </c>
      <c r="D22" s="23">
        <v>20</v>
      </c>
      <c r="E22" s="23">
        <v>-13</v>
      </c>
      <c r="F22" s="23"/>
      <c r="G22" s="23"/>
      <c r="H22" s="23"/>
      <c r="I22" s="23">
        <v>-2</v>
      </c>
      <c r="J22" s="23"/>
      <c r="K22" s="23"/>
      <c r="L22" s="23"/>
      <c r="M22" s="23"/>
      <c r="N22" s="23"/>
      <c r="O22" s="104"/>
      <c r="P22" s="4"/>
    </row>
    <row r="23" spans="1:16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>
        <v>-764</v>
      </c>
      <c r="J23" s="23"/>
      <c r="K23" s="23"/>
      <c r="L23" s="23"/>
      <c r="M23" s="23"/>
      <c r="N23" s="23">
        <v>-186</v>
      </c>
      <c r="O23" s="104"/>
      <c r="P23" s="4"/>
    </row>
    <row r="24" spans="1:16" ht="13.5" thickBot="1">
      <c r="A24" s="103" t="s">
        <v>50</v>
      </c>
      <c r="B24" s="23"/>
      <c r="C24" s="23"/>
      <c r="D24" s="23">
        <v>-2</v>
      </c>
      <c r="E24" s="23"/>
      <c r="F24" s="23"/>
      <c r="G24" s="23"/>
      <c r="H24" s="23"/>
      <c r="I24" s="23">
        <v>-302</v>
      </c>
      <c r="J24" s="23"/>
      <c r="K24" s="23"/>
      <c r="L24" s="23"/>
      <c r="M24" s="23"/>
      <c r="N24" s="23">
        <v>-2227</v>
      </c>
      <c r="O24" s="104"/>
      <c r="P24" s="4"/>
    </row>
    <row r="25" spans="1:16" ht="13.5" thickBot="1">
      <c r="A25" s="157" t="s">
        <v>51</v>
      </c>
      <c r="B25" s="158">
        <v>1744</v>
      </c>
      <c r="C25" s="158">
        <v>1530</v>
      </c>
      <c r="D25" s="158">
        <v>18</v>
      </c>
      <c r="E25" s="158">
        <v>6497</v>
      </c>
      <c r="F25" s="158">
        <v>456</v>
      </c>
      <c r="G25" s="158">
        <v>14562</v>
      </c>
      <c r="H25" s="158">
        <v>10495</v>
      </c>
      <c r="I25" s="158">
        <v>10922</v>
      </c>
      <c r="J25" s="158">
        <v>0</v>
      </c>
      <c r="K25" s="158">
        <v>122</v>
      </c>
      <c r="L25" s="158">
        <v>0</v>
      </c>
      <c r="M25" s="158">
        <v>56</v>
      </c>
      <c r="N25" s="158">
        <v>13306</v>
      </c>
      <c r="O25" s="158">
        <v>0</v>
      </c>
      <c r="P25" s="4"/>
    </row>
    <row r="26" spans="1:16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4"/>
    </row>
    <row r="27" spans="1:16" ht="12.75">
      <c r="A27" s="160" t="s">
        <v>52</v>
      </c>
      <c r="B27" s="161">
        <v>1744</v>
      </c>
      <c r="C27" s="161">
        <v>1530</v>
      </c>
      <c r="D27" s="161">
        <v>18</v>
      </c>
      <c r="E27" s="161">
        <v>6497</v>
      </c>
      <c r="F27" s="161">
        <v>456</v>
      </c>
      <c r="G27" s="161">
        <v>14562</v>
      </c>
      <c r="H27" s="161">
        <v>10495</v>
      </c>
      <c r="I27" s="161">
        <v>10922</v>
      </c>
      <c r="J27" s="161"/>
      <c r="K27" s="161">
        <v>122</v>
      </c>
      <c r="L27" s="161"/>
      <c r="M27" s="161">
        <v>56</v>
      </c>
      <c r="N27" s="161">
        <v>13306</v>
      </c>
      <c r="O27" s="162"/>
      <c r="P27" s="4"/>
    </row>
    <row r="28" spans="1:16" ht="12.75">
      <c r="A28" s="165" t="s">
        <v>53</v>
      </c>
      <c r="B28" s="166">
        <v>701</v>
      </c>
      <c r="C28" s="166">
        <v>1379</v>
      </c>
      <c r="D28" s="166"/>
      <c r="E28" s="166">
        <v>2793</v>
      </c>
      <c r="F28" s="166"/>
      <c r="G28" s="166"/>
      <c r="H28" s="166"/>
      <c r="I28" s="166">
        <v>3163</v>
      </c>
      <c r="J28" s="166"/>
      <c r="K28" s="166"/>
      <c r="L28" s="166"/>
      <c r="M28" s="166"/>
      <c r="N28" s="166">
        <v>8559</v>
      </c>
      <c r="O28" s="167"/>
      <c r="P28" s="4"/>
    </row>
    <row r="29" spans="1:16" ht="12.75">
      <c r="A29" s="103" t="s">
        <v>54</v>
      </c>
      <c r="B29" s="23"/>
      <c r="C29" s="23">
        <v>1169</v>
      </c>
      <c r="D29" s="23"/>
      <c r="E29" s="23">
        <v>3</v>
      </c>
      <c r="F29" s="23"/>
      <c r="G29" s="23"/>
      <c r="H29" s="23"/>
      <c r="I29" s="23">
        <v>116</v>
      </c>
      <c r="J29" s="23"/>
      <c r="K29" s="23"/>
      <c r="L29" s="23"/>
      <c r="M29" s="23"/>
      <c r="N29" s="23">
        <v>1023</v>
      </c>
      <c r="O29" s="104"/>
      <c r="P29" s="4"/>
    </row>
    <row r="30" spans="1:16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>
        <v>256</v>
      </c>
      <c r="J30" s="23"/>
      <c r="K30" s="23"/>
      <c r="L30" s="23"/>
      <c r="M30" s="23"/>
      <c r="N30" s="23">
        <v>587</v>
      </c>
      <c r="O30" s="104"/>
      <c r="P30" s="4"/>
    </row>
    <row r="31" spans="1:16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>
        <v>181</v>
      </c>
      <c r="J31" s="23"/>
      <c r="K31" s="23"/>
      <c r="L31" s="23"/>
      <c r="M31" s="23"/>
      <c r="N31" s="23"/>
      <c r="O31" s="104"/>
      <c r="P31" s="4"/>
    </row>
    <row r="32" spans="1:16" ht="12.75">
      <c r="A32" s="103" t="s">
        <v>57</v>
      </c>
      <c r="B32" s="23"/>
      <c r="C32" s="23"/>
      <c r="D32" s="23"/>
      <c r="E32" s="23">
        <v>787</v>
      </c>
      <c r="F32" s="23"/>
      <c r="G32" s="23"/>
      <c r="H32" s="23"/>
      <c r="I32" s="23">
        <v>46</v>
      </c>
      <c r="J32" s="23"/>
      <c r="K32" s="23"/>
      <c r="L32" s="23"/>
      <c r="M32" s="23"/>
      <c r="N32" s="23">
        <v>434</v>
      </c>
      <c r="O32" s="104"/>
      <c r="P32" s="4"/>
    </row>
    <row r="33" spans="1:16" ht="12.75">
      <c r="A33" s="103" t="s">
        <v>58</v>
      </c>
      <c r="B33" s="23">
        <v>52</v>
      </c>
      <c r="C33" s="23"/>
      <c r="D33" s="23"/>
      <c r="E33" s="23">
        <v>485</v>
      </c>
      <c r="F33" s="23"/>
      <c r="G33" s="23"/>
      <c r="H33" s="23"/>
      <c r="I33" s="23">
        <v>1138</v>
      </c>
      <c r="J33" s="23"/>
      <c r="K33" s="23"/>
      <c r="L33" s="23"/>
      <c r="M33" s="23"/>
      <c r="N33" s="23">
        <v>1475</v>
      </c>
      <c r="O33" s="104"/>
      <c r="P33" s="4"/>
    </row>
    <row r="34" spans="1:16" ht="12.75">
      <c r="A34" s="103" t="s">
        <v>59</v>
      </c>
      <c r="B34" s="23">
        <v>25</v>
      </c>
      <c r="C34" s="23"/>
      <c r="D34" s="23"/>
      <c r="E34" s="23">
        <v>539</v>
      </c>
      <c r="F34" s="23"/>
      <c r="G34" s="23"/>
      <c r="H34" s="23"/>
      <c r="I34" s="23">
        <v>101</v>
      </c>
      <c r="J34" s="23"/>
      <c r="K34" s="23"/>
      <c r="L34" s="23"/>
      <c r="M34" s="23"/>
      <c r="N34" s="23">
        <v>192</v>
      </c>
      <c r="O34" s="104"/>
      <c r="P34" s="4"/>
    </row>
    <row r="35" spans="1:16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>
        <v>156</v>
      </c>
      <c r="J35" s="23"/>
      <c r="K35" s="23"/>
      <c r="L35" s="23"/>
      <c r="M35" s="23"/>
      <c r="N35" s="23">
        <v>659</v>
      </c>
      <c r="O35" s="104"/>
      <c r="P35" s="4"/>
    </row>
    <row r="36" spans="1:16" ht="12.75">
      <c r="A36" s="103" t="s">
        <v>61</v>
      </c>
      <c r="B36" s="23">
        <v>624</v>
      </c>
      <c r="C36" s="23">
        <v>210</v>
      </c>
      <c r="D36" s="23"/>
      <c r="E36" s="23">
        <v>979</v>
      </c>
      <c r="F36" s="23"/>
      <c r="G36" s="23"/>
      <c r="H36" s="23"/>
      <c r="I36" s="23">
        <v>1169</v>
      </c>
      <c r="J36" s="23"/>
      <c r="K36" s="23"/>
      <c r="L36" s="23"/>
      <c r="M36" s="23"/>
      <c r="N36" s="23">
        <v>4189</v>
      </c>
      <c r="O36" s="104"/>
      <c r="P36" s="4"/>
    </row>
    <row r="37" spans="1:16" ht="12.75">
      <c r="A37" s="168" t="s">
        <v>62</v>
      </c>
      <c r="B37" s="169">
        <v>647</v>
      </c>
      <c r="C37" s="169">
        <v>3</v>
      </c>
      <c r="D37" s="169"/>
      <c r="E37" s="169">
        <v>97</v>
      </c>
      <c r="F37" s="169"/>
      <c r="G37" s="169"/>
      <c r="H37" s="169"/>
      <c r="I37" s="169">
        <v>4485</v>
      </c>
      <c r="J37" s="169"/>
      <c r="K37" s="169"/>
      <c r="L37" s="169"/>
      <c r="M37" s="169"/>
      <c r="N37" s="169">
        <v>153</v>
      </c>
      <c r="O37" s="170"/>
      <c r="P37" s="4"/>
    </row>
    <row r="38" spans="1:16" ht="12.75">
      <c r="A38" s="168" t="s">
        <v>63</v>
      </c>
      <c r="B38" s="169">
        <v>396</v>
      </c>
      <c r="C38" s="169">
        <v>148</v>
      </c>
      <c r="D38" s="169">
        <v>18</v>
      </c>
      <c r="E38" s="169">
        <v>3607</v>
      </c>
      <c r="F38" s="169">
        <v>456</v>
      </c>
      <c r="G38" s="169">
        <v>14562</v>
      </c>
      <c r="H38" s="169">
        <v>10495</v>
      </c>
      <c r="I38" s="169">
        <v>2782</v>
      </c>
      <c r="J38" s="169"/>
      <c r="K38" s="169">
        <v>122</v>
      </c>
      <c r="L38" s="169"/>
      <c r="M38" s="169">
        <v>56</v>
      </c>
      <c r="N38" s="169">
        <v>4594</v>
      </c>
      <c r="O38" s="170"/>
      <c r="P38" s="4"/>
    </row>
    <row r="39" spans="1:16" ht="12.75">
      <c r="A39" s="168" t="s">
        <v>64</v>
      </c>
      <c r="B39" s="169">
        <v>396</v>
      </c>
      <c r="C39" s="169">
        <v>148</v>
      </c>
      <c r="D39" s="169">
        <v>18</v>
      </c>
      <c r="E39" s="169">
        <v>3607</v>
      </c>
      <c r="F39" s="169">
        <v>456</v>
      </c>
      <c r="G39" s="169">
        <v>14562</v>
      </c>
      <c r="H39" s="169">
        <v>10495</v>
      </c>
      <c r="I39" s="169">
        <v>2126</v>
      </c>
      <c r="J39" s="169"/>
      <c r="K39" s="169">
        <v>122</v>
      </c>
      <c r="L39" s="169"/>
      <c r="M39" s="169">
        <v>56</v>
      </c>
      <c r="N39" s="169">
        <v>4519</v>
      </c>
      <c r="O39" s="170"/>
      <c r="P39" s="4"/>
    </row>
    <row r="40" spans="1:16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>
        <v>656</v>
      </c>
      <c r="J40" s="169"/>
      <c r="K40" s="169"/>
      <c r="L40" s="169"/>
      <c r="M40" s="169"/>
      <c r="N40" s="169">
        <v>75</v>
      </c>
      <c r="O40" s="170"/>
      <c r="P40" s="4"/>
    </row>
    <row r="41" spans="1:16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>
        <v>492</v>
      </c>
      <c r="J41" s="172"/>
      <c r="K41" s="172"/>
      <c r="L41" s="172"/>
      <c r="M41" s="172"/>
      <c r="N41" s="172"/>
      <c r="O41" s="173"/>
      <c r="P41" s="4"/>
    </row>
    <row r="42" spans="1:16" ht="12.75">
      <c r="A42" s="90" t="s">
        <v>67</v>
      </c>
      <c r="B42" s="119">
        <v>1427.4</v>
      </c>
      <c r="C42" s="119"/>
      <c r="D42" s="119"/>
      <c r="E42" s="119">
        <v>2685.9</v>
      </c>
      <c r="F42" s="119"/>
      <c r="G42" s="119"/>
      <c r="H42" s="119">
        <v>220</v>
      </c>
      <c r="I42" s="119">
        <v>5385.9</v>
      </c>
      <c r="J42" s="119"/>
      <c r="K42" s="119"/>
      <c r="L42" s="119">
        <v>5903.6</v>
      </c>
      <c r="M42" s="119"/>
      <c r="N42" s="119">
        <v>15622.8</v>
      </c>
      <c r="O42" s="120"/>
      <c r="P42" s="4"/>
    </row>
    <row r="43" spans="1:16" ht="13.5" thickBot="1">
      <c r="A43" s="97" t="s">
        <v>68</v>
      </c>
      <c r="B43" s="121">
        <v>350.3</v>
      </c>
      <c r="C43" s="121"/>
      <c r="D43" s="121"/>
      <c r="E43" s="121">
        <v>608.8</v>
      </c>
      <c r="F43" s="121"/>
      <c r="G43" s="121"/>
      <c r="H43" s="121">
        <v>12.4</v>
      </c>
      <c r="I43" s="121">
        <v>1435.5</v>
      </c>
      <c r="J43" s="121"/>
      <c r="K43" s="121"/>
      <c r="L43" s="121">
        <v>1779.6</v>
      </c>
      <c r="M43" s="121"/>
      <c r="N43" s="121">
        <v>4186.6</v>
      </c>
      <c r="O43" s="122"/>
      <c r="P43" s="4"/>
    </row>
    <row r="44" spans="1:16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</row>
    <row r="45" spans="1:16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564" t="s">
        <v>116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</row>
    <row r="48" spans="1:16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</row>
    <row r="49" spans="1:16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4"/>
      <c r="L49" s="2"/>
      <c r="M49" s="2"/>
      <c r="N49" s="2"/>
      <c r="O49" s="4"/>
      <c r="P49" s="4"/>
    </row>
    <row r="50" spans="1:16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</row>
    <row r="51" spans="1:16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</row>
    <row r="52" spans="1:16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</row>
    <row r="53" spans="1:16" ht="12.75">
      <c r="A53" s="174" t="s">
        <v>35</v>
      </c>
      <c r="B53" s="175">
        <v>2935.93</v>
      </c>
      <c r="C53" s="175"/>
      <c r="D53" s="175">
        <v>2745</v>
      </c>
      <c r="E53" s="175">
        <v>196.08</v>
      </c>
      <c r="F53" s="175">
        <v>4368.6</v>
      </c>
      <c r="G53" s="175">
        <v>2413.85</v>
      </c>
      <c r="H53" s="175">
        <v>12659.46</v>
      </c>
      <c r="I53" s="175">
        <v>3249.75</v>
      </c>
      <c r="J53" s="175"/>
      <c r="K53" s="175"/>
      <c r="L53" s="175">
        <v>507.74399999999997</v>
      </c>
      <c r="M53" s="175">
        <v>56</v>
      </c>
      <c r="N53" s="175"/>
      <c r="O53" s="176"/>
      <c r="P53" s="177">
        <v>16472.954</v>
      </c>
    </row>
    <row r="54" spans="1:16" ht="12.75">
      <c r="A54" s="103" t="s">
        <v>36</v>
      </c>
      <c r="B54" s="65">
        <v>122.61</v>
      </c>
      <c r="C54" s="65"/>
      <c r="D54" s="65"/>
      <c r="E54" s="65"/>
      <c r="F54" s="65"/>
      <c r="G54" s="65"/>
      <c r="H54" s="65">
        <v>122.61</v>
      </c>
      <c r="I54" s="65">
        <v>10988.25</v>
      </c>
      <c r="J54" s="65"/>
      <c r="K54" s="65"/>
      <c r="L54" s="65"/>
      <c r="M54" s="66"/>
      <c r="N54" s="23">
        <v>8.256</v>
      </c>
      <c r="O54" s="66"/>
      <c r="P54" s="104">
        <v>11119.116</v>
      </c>
    </row>
    <row r="55" spans="1:16" ht="12.75">
      <c r="A55" s="103" t="s">
        <v>37</v>
      </c>
      <c r="B55" s="65">
        <v>0</v>
      </c>
      <c r="C55" s="65"/>
      <c r="D55" s="65"/>
      <c r="E55" s="65"/>
      <c r="F55" s="65"/>
      <c r="G55" s="65"/>
      <c r="H55" s="65">
        <v>0</v>
      </c>
      <c r="I55" s="65">
        <v>475.65</v>
      </c>
      <c r="J55" s="65"/>
      <c r="K55" s="65"/>
      <c r="L55" s="65"/>
      <c r="M55" s="65"/>
      <c r="N55" s="65"/>
      <c r="O55" s="66"/>
      <c r="P55" s="104">
        <v>475.65</v>
      </c>
    </row>
    <row r="56" spans="1:16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97.65</v>
      </c>
      <c r="J56" s="65"/>
      <c r="K56" s="65"/>
      <c r="L56" s="65"/>
      <c r="M56" s="65"/>
      <c r="N56" s="65"/>
      <c r="O56" s="66"/>
      <c r="P56" s="104">
        <v>97.65</v>
      </c>
    </row>
    <row r="57" spans="1:16" ht="12.75">
      <c r="A57" s="103" t="s">
        <v>39</v>
      </c>
      <c r="B57" s="65">
        <v>-33.55</v>
      </c>
      <c r="C57" s="65">
        <v>-8.4</v>
      </c>
      <c r="D57" s="65">
        <v>-53.1</v>
      </c>
      <c r="E57" s="65"/>
      <c r="F57" s="65"/>
      <c r="G57" s="65"/>
      <c r="H57" s="65">
        <v>-95.05</v>
      </c>
      <c r="I57" s="65">
        <v>561.75</v>
      </c>
      <c r="J57" s="65"/>
      <c r="K57" s="65"/>
      <c r="L57" s="65"/>
      <c r="M57" s="65"/>
      <c r="N57" s="65"/>
      <c r="O57" s="66"/>
      <c r="P57" s="104">
        <v>466.7</v>
      </c>
    </row>
    <row r="58" spans="1:16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-143.85</v>
      </c>
      <c r="J58" s="67"/>
      <c r="K58" s="67"/>
      <c r="L58" s="67"/>
      <c r="M58" s="67"/>
      <c r="N58" s="67"/>
      <c r="O58" s="68"/>
      <c r="P58" s="106">
        <v>-143.85</v>
      </c>
    </row>
    <row r="59" spans="1:16" ht="12.75">
      <c r="A59" s="178" t="s">
        <v>41</v>
      </c>
      <c r="B59" s="179">
        <v>3024.99</v>
      </c>
      <c r="C59" s="179">
        <v>-8.4</v>
      </c>
      <c r="D59" s="179">
        <v>2691.9</v>
      </c>
      <c r="E59" s="179">
        <v>196.08</v>
      </c>
      <c r="F59" s="179">
        <v>4368.6</v>
      </c>
      <c r="G59" s="179">
        <v>2413.85</v>
      </c>
      <c r="H59" s="179">
        <v>12687.02</v>
      </c>
      <c r="I59" s="179">
        <v>14082.6</v>
      </c>
      <c r="J59" s="179"/>
      <c r="K59" s="179"/>
      <c r="L59" s="179">
        <v>507.74399999999997</v>
      </c>
      <c r="M59" s="179">
        <v>56</v>
      </c>
      <c r="N59" s="179">
        <v>8.256</v>
      </c>
      <c r="O59" s="180"/>
      <c r="P59" s="181">
        <v>27341.62</v>
      </c>
    </row>
    <row r="60" spans="1:16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95.55</v>
      </c>
      <c r="J60" s="65"/>
      <c r="K60" s="65"/>
      <c r="L60" s="65"/>
      <c r="M60" s="65"/>
      <c r="N60" s="65"/>
      <c r="O60" s="66"/>
      <c r="P60" s="106">
        <v>95.55</v>
      </c>
    </row>
    <row r="61" spans="1:16" ht="13.5" thickBot="1">
      <c r="A61" s="157" t="s">
        <v>43</v>
      </c>
      <c r="B61" s="182">
        <v>3024.99</v>
      </c>
      <c r="C61" s="182">
        <v>-8.4</v>
      </c>
      <c r="D61" s="182">
        <v>2691.9</v>
      </c>
      <c r="E61" s="182">
        <v>196.08</v>
      </c>
      <c r="F61" s="182">
        <v>4368.6</v>
      </c>
      <c r="G61" s="182">
        <v>2413.85</v>
      </c>
      <c r="H61" s="182">
        <v>12687.02</v>
      </c>
      <c r="I61" s="182">
        <v>14178.15</v>
      </c>
      <c r="J61" s="182"/>
      <c r="K61" s="182"/>
      <c r="L61" s="182">
        <v>507.74399999999997</v>
      </c>
      <c r="M61" s="182">
        <v>56</v>
      </c>
      <c r="N61" s="182">
        <v>8.256</v>
      </c>
      <c r="O61" s="183"/>
      <c r="P61" s="159">
        <v>27437.17</v>
      </c>
    </row>
    <row r="62" spans="1:16" ht="13.5" thickBot="1">
      <c r="A62" s="31"/>
      <c r="B62" s="184"/>
      <c r="C62" s="184"/>
      <c r="D62" s="184"/>
      <c r="E62" s="184"/>
      <c r="F62" s="184"/>
      <c r="G62" s="184"/>
      <c r="H62" s="184"/>
      <c r="I62" s="32"/>
      <c r="J62" s="184"/>
      <c r="K62" s="184"/>
      <c r="L62" s="184"/>
      <c r="M62" s="184"/>
      <c r="N62" s="184"/>
      <c r="O62" s="184"/>
      <c r="P62" s="184"/>
    </row>
    <row r="63" spans="1:16" ht="12.75">
      <c r="A63" s="160" t="s">
        <v>44</v>
      </c>
      <c r="B63" s="161">
        <v>-1961.15</v>
      </c>
      <c r="C63" s="161">
        <v>1041.9</v>
      </c>
      <c r="D63" s="161">
        <v>-742.8</v>
      </c>
      <c r="E63" s="161"/>
      <c r="F63" s="161"/>
      <c r="G63" s="161"/>
      <c r="H63" s="161">
        <v>-1662.05</v>
      </c>
      <c r="I63" s="161">
        <v>-2710.05</v>
      </c>
      <c r="J63" s="161"/>
      <c r="K63" s="161">
        <v>51.24</v>
      </c>
      <c r="L63" s="161">
        <v>-507.74399999999997</v>
      </c>
      <c r="M63" s="161"/>
      <c r="N63" s="161">
        <v>1136.06</v>
      </c>
      <c r="O63" s="161"/>
      <c r="P63" s="162">
        <v>-3692.544</v>
      </c>
    </row>
    <row r="64" spans="1:16" ht="12.75">
      <c r="A64" s="103" t="s">
        <v>45</v>
      </c>
      <c r="B64" s="23">
        <v>-658.8</v>
      </c>
      <c r="C64" s="23"/>
      <c r="D64" s="23">
        <v>-738.9</v>
      </c>
      <c r="E64" s="23"/>
      <c r="F64" s="23"/>
      <c r="G64" s="23"/>
      <c r="H64" s="23">
        <v>-1397.7</v>
      </c>
      <c r="I64" s="23">
        <v>-1573.95</v>
      </c>
      <c r="J64" s="23"/>
      <c r="K64" s="23"/>
      <c r="L64" s="23">
        <v>-507.74399999999997</v>
      </c>
      <c r="M64" s="23"/>
      <c r="N64" s="23">
        <v>1343.578</v>
      </c>
      <c r="O64" s="23"/>
      <c r="P64" s="104">
        <v>-2135.816</v>
      </c>
    </row>
    <row r="65" spans="1:16" ht="12.75">
      <c r="A65" s="103" t="s">
        <v>46</v>
      </c>
      <c r="B65" s="23">
        <v>-136.64</v>
      </c>
      <c r="C65" s="23">
        <v>62</v>
      </c>
      <c r="D65" s="23"/>
      <c r="E65" s="23"/>
      <c r="F65" s="23"/>
      <c r="G65" s="23"/>
      <c r="H65" s="23">
        <v>-74.64</v>
      </c>
      <c r="I65" s="23">
        <v>-14.7</v>
      </c>
      <c r="J65" s="23"/>
      <c r="K65" s="23">
        <v>51.24</v>
      </c>
      <c r="L65" s="23"/>
      <c r="M65" s="23"/>
      <c r="N65" s="23"/>
      <c r="O65" s="23"/>
      <c r="P65" s="104">
        <v>-38.1</v>
      </c>
    </row>
    <row r="66" spans="1:16" ht="12.75">
      <c r="A66" s="103" t="s">
        <v>47</v>
      </c>
      <c r="B66" s="23">
        <v>-1165.71</v>
      </c>
      <c r="C66" s="23">
        <v>975.8</v>
      </c>
      <c r="D66" s="23"/>
      <c r="E66" s="23"/>
      <c r="F66" s="23"/>
      <c r="G66" s="23"/>
      <c r="H66" s="23">
        <v>-189.91</v>
      </c>
      <c r="I66" s="23"/>
      <c r="J66" s="23"/>
      <c r="K66" s="23"/>
      <c r="L66" s="23"/>
      <c r="M66" s="23"/>
      <c r="N66" s="23"/>
      <c r="O66" s="23"/>
      <c r="P66" s="104">
        <v>-189.91</v>
      </c>
    </row>
    <row r="67" spans="1:16" ht="12.75">
      <c r="A67" s="103" t="s">
        <v>48</v>
      </c>
      <c r="B67" s="23"/>
      <c r="C67" s="23">
        <v>5.1</v>
      </c>
      <c r="D67" s="23">
        <v>-3.9</v>
      </c>
      <c r="E67" s="23"/>
      <c r="F67" s="23"/>
      <c r="G67" s="23"/>
      <c r="H67" s="23">
        <v>1.2</v>
      </c>
      <c r="I67" s="23">
        <v>-2.1</v>
      </c>
      <c r="J67" s="23"/>
      <c r="K67" s="23"/>
      <c r="L67" s="23"/>
      <c r="M67" s="23"/>
      <c r="N67" s="23"/>
      <c r="O67" s="23"/>
      <c r="P67" s="104">
        <v>-0.8999999999999995</v>
      </c>
    </row>
    <row r="68" spans="1:16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-802.2</v>
      </c>
      <c r="J68" s="23"/>
      <c r="K68" s="23"/>
      <c r="L68" s="23"/>
      <c r="M68" s="23"/>
      <c r="N68" s="23">
        <v>-15.995999999999999</v>
      </c>
      <c r="O68" s="23"/>
      <c r="P68" s="104">
        <v>-818.196</v>
      </c>
    </row>
    <row r="69" spans="1:16" ht="13.5" thickBot="1">
      <c r="A69" s="103" t="s">
        <v>50</v>
      </c>
      <c r="B69" s="23"/>
      <c r="C69" s="23">
        <v>-1</v>
      </c>
      <c r="D69" s="23"/>
      <c r="E69" s="23"/>
      <c r="F69" s="23"/>
      <c r="G69" s="23"/>
      <c r="H69" s="23">
        <v>-1</v>
      </c>
      <c r="I69" s="23">
        <v>-317.1</v>
      </c>
      <c r="J69" s="23"/>
      <c r="K69" s="23"/>
      <c r="L69" s="23"/>
      <c r="M69" s="23"/>
      <c r="N69" s="23">
        <v>-191.522</v>
      </c>
      <c r="O69" s="23"/>
      <c r="P69" s="104">
        <v>-509.622</v>
      </c>
    </row>
    <row r="70" spans="1:16" ht="13.5" thickBot="1">
      <c r="A70" s="157" t="s">
        <v>51</v>
      </c>
      <c r="B70" s="158">
        <v>1063.84</v>
      </c>
      <c r="C70" s="158">
        <v>1033.5</v>
      </c>
      <c r="D70" s="158">
        <v>1949.1</v>
      </c>
      <c r="E70" s="158">
        <v>196.08</v>
      </c>
      <c r="F70" s="158">
        <v>4368.6</v>
      </c>
      <c r="G70" s="158">
        <v>2413.85</v>
      </c>
      <c r="H70" s="158">
        <v>11024.97</v>
      </c>
      <c r="I70" s="158">
        <v>11468.1</v>
      </c>
      <c r="J70" s="158">
        <v>0</v>
      </c>
      <c r="K70" s="158">
        <v>51.24</v>
      </c>
      <c r="L70" s="158">
        <v>0</v>
      </c>
      <c r="M70" s="158">
        <v>56</v>
      </c>
      <c r="N70" s="158">
        <v>1144.316</v>
      </c>
      <c r="O70" s="158">
        <v>0</v>
      </c>
      <c r="P70" s="158">
        <v>23744.626000000004</v>
      </c>
    </row>
    <row r="71" spans="1:16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60" t="s">
        <v>52</v>
      </c>
      <c r="B72" s="161">
        <v>1063.84</v>
      </c>
      <c r="C72" s="161">
        <v>1033.8</v>
      </c>
      <c r="D72" s="161">
        <v>1949.1</v>
      </c>
      <c r="E72" s="161">
        <v>196.08</v>
      </c>
      <c r="F72" s="161">
        <v>4368.6</v>
      </c>
      <c r="G72" s="161">
        <v>2413.85</v>
      </c>
      <c r="H72" s="161">
        <v>11025.27</v>
      </c>
      <c r="I72" s="161">
        <v>11468.1</v>
      </c>
      <c r="J72" s="161"/>
      <c r="K72" s="161">
        <v>51.24</v>
      </c>
      <c r="L72" s="161"/>
      <c r="M72" s="161">
        <v>56</v>
      </c>
      <c r="N72" s="161">
        <v>1144.3159999999998</v>
      </c>
      <c r="O72" s="161"/>
      <c r="P72" s="162">
        <v>23744.926000000003</v>
      </c>
    </row>
    <row r="73" spans="1:16" ht="12.75">
      <c r="A73" s="165" t="s">
        <v>53</v>
      </c>
      <c r="B73" s="166">
        <v>427.61</v>
      </c>
      <c r="C73" s="166">
        <v>963.5</v>
      </c>
      <c r="D73" s="166">
        <v>837.9</v>
      </c>
      <c r="E73" s="166"/>
      <c r="F73" s="166"/>
      <c r="G73" s="166"/>
      <c r="H73" s="166">
        <v>2229.01</v>
      </c>
      <c r="I73" s="166">
        <v>3321.15</v>
      </c>
      <c r="J73" s="166"/>
      <c r="K73" s="166"/>
      <c r="L73" s="166"/>
      <c r="M73" s="166"/>
      <c r="N73" s="166">
        <v>736.0739999999998</v>
      </c>
      <c r="O73" s="166"/>
      <c r="P73" s="167">
        <v>6286.234</v>
      </c>
    </row>
    <row r="74" spans="1:16" ht="12.75">
      <c r="A74" s="103" t="s">
        <v>54</v>
      </c>
      <c r="B74" s="23"/>
      <c r="C74" s="23">
        <v>818.3</v>
      </c>
      <c r="D74" s="23">
        <v>0.9</v>
      </c>
      <c r="E74" s="23"/>
      <c r="F74" s="23"/>
      <c r="G74" s="23"/>
      <c r="H74" s="23">
        <v>819.2</v>
      </c>
      <c r="I74" s="23">
        <v>121.8</v>
      </c>
      <c r="J74" s="23"/>
      <c r="K74" s="23"/>
      <c r="L74" s="23"/>
      <c r="M74" s="23"/>
      <c r="N74" s="23">
        <v>87.978</v>
      </c>
      <c r="O74" s="23"/>
      <c r="P74" s="104">
        <v>1028.978</v>
      </c>
    </row>
    <row r="75" spans="1:16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268.8</v>
      </c>
      <c r="J75" s="23"/>
      <c r="K75" s="23"/>
      <c r="L75" s="23"/>
      <c r="M75" s="23"/>
      <c r="N75" s="23">
        <v>50.482</v>
      </c>
      <c r="O75" s="23"/>
      <c r="P75" s="104">
        <v>319.28200000000004</v>
      </c>
    </row>
    <row r="76" spans="1:16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190.05</v>
      </c>
      <c r="J76" s="23"/>
      <c r="K76" s="23"/>
      <c r="L76" s="23"/>
      <c r="M76" s="23"/>
      <c r="N76" s="23"/>
      <c r="O76" s="23"/>
      <c r="P76" s="104">
        <v>190.05</v>
      </c>
    </row>
    <row r="77" spans="1:16" ht="12.75">
      <c r="A77" s="103" t="s">
        <v>57</v>
      </c>
      <c r="B77" s="23"/>
      <c r="C77" s="23"/>
      <c r="D77" s="23">
        <v>236.1</v>
      </c>
      <c r="E77" s="23"/>
      <c r="F77" s="23"/>
      <c r="G77" s="23"/>
      <c r="H77" s="23">
        <v>236.1</v>
      </c>
      <c r="I77" s="23">
        <v>48.3</v>
      </c>
      <c r="J77" s="23"/>
      <c r="K77" s="23"/>
      <c r="L77" s="23"/>
      <c r="M77" s="23"/>
      <c r="N77" s="23">
        <v>37.324</v>
      </c>
      <c r="O77" s="23"/>
      <c r="P77" s="104">
        <v>321.724</v>
      </c>
    </row>
    <row r="78" spans="1:16" ht="12.75">
      <c r="A78" s="103" t="s">
        <v>58</v>
      </c>
      <c r="B78" s="23">
        <v>31.72</v>
      </c>
      <c r="C78" s="23"/>
      <c r="D78" s="23">
        <v>145.5</v>
      </c>
      <c r="E78" s="23"/>
      <c r="F78" s="23"/>
      <c r="G78" s="23"/>
      <c r="H78" s="23">
        <v>177.22</v>
      </c>
      <c r="I78" s="23">
        <v>1194.9</v>
      </c>
      <c r="J78" s="23"/>
      <c r="K78" s="23"/>
      <c r="L78" s="23"/>
      <c r="M78" s="23"/>
      <c r="N78" s="23">
        <v>126.85</v>
      </c>
      <c r="O78" s="23"/>
      <c r="P78" s="104">
        <v>1498.97</v>
      </c>
    </row>
    <row r="79" spans="1:16" ht="12.75">
      <c r="A79" s="103" t="s">
        <v>59</v>
      </c>
      <c r="B79" s="23">
        <v>15.25</v>
      </c>
      <c r="C79" s="23"/>
      <c r="D79" s="23">
        <v>161.7</v>
      </c>
      <c r="E79" s="23"/>
      <c r="F79" s="23"/>
      <c r="G79" s="23"/>
      <c r="H79" s="23">
        <v>176.95</v>
      </c>
      <c r="I79" s="23">
        <v>106.05</v>
      </c>
      <c r="J79" s="23"/>
      <c r="K79" s="23"/>
      <c r="L79" s="23"/>
      <c r="M79" s="23"/>
      <c r="N79" s="23">
        <v>16.512</v>
      </c>
      <c r="O79" s="23"/>
      <c r="P79" s="104">
        <v>299.512</v>
      </c>
    </row>
    <row r="80" spans="1:16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163.8</v>
      </c>
      <c r="J80" s="23"/>
      <c r="K80" s="23"/>
      <c r="L80" s="23"/>
      <c r="M80" s="23"/>
      <c r="N80" s="23">
        <v>56.67399999999999</v>
      </c>
      <c r="O80" s="23"/>
      <c r="P80" s="104">
        <v>220.474</v>
      </c>
    </row>
    <row r="81" spans="1:16" ht="12.75">
      <c r="A81" s="103" t="s">
        <v>61</v>
      </c>
      <c r="B81" s="26">
        <v>380.64</v>
      </c>
      <c r="C81" s="26">
        <v>145.2</v>
      </c>
      <c r="D81" s="26">
        <v>293.7</v>
      </c>
      <c r="E81" s="26"/>
      <c r="F81" s="26"/>
      <c r="G81" s="26"/>
      <c r="H81" s="26">
        <v>819.54</v>
      </c>
      <c r="I81" s="26">
        <v>1227.45</v>
      </c>
      <c r="J81" s="26"/>
      <c r="K81" s="26"/>
      <c r="L81" s="26"/>
      <c r="M81" s="26"/>
      <c r="N81" s="26">
        <v>360.25399999999996</v>
      </c>
      <c r="O81" s="26"/>
      <c r="P81" s="106">
        <v>2407.244</v>
      </c>
    </row>
    <row r="82" spans="1:16" ht="12.75">
      <c r="A82" s="168" t="s">
        <v>62</v>
      </c>
      <c r="B82" s="166">
        <v>394.67</v>
      </c>
      <c r="C82" s="166">
        <v>2.1</v>
      </c>
      <c r="D82" s="166">
        <v>29.1</v>
      </c>
      <c r="E82" s="166"/>
      <c r="F82" s="166"/>
      <c r="G82" s="166"/>
      <c r="H82" s="166">
        <v>425.87</v>
      </c>
      <c r="I82" s="166">
        <v>4709.25</v>
      </c>
      <c r="J82" s="166"/>
      <c r="K82" s="166"/>
      <c r="L82" s="166"/>
      <c r="M82" s="166"/>
      <c r="N82" s="166">
        <v>13.158</v>
      </c>
      <c r="O82" s="166"/>
      <c r="P82" s="167">
        <v>5148.278</v>
      </c>
    </row>
    <row r="83" spans="1:16" ht="12.75">
      <c r="A83" s="168" t="s">
        <v>63</v>
      </c>
      <c r="B83" s="166">
        <v>241.56</v>
      </c>
      <c r="C83" s="166">
        <v>68.2</v>
      </c>
      <c r="D83" s="166">
        <v>1082.1</v>
      </c>
      <c r="E83" s="166">
        <v>196.08</v>
      </c>
      <c r="F83" s="166">
        <v>4368.6</v>
      </c>
      <c r="G83" s="166">
        <v>2413.85</v>
      </c>
      <c r="H83" s="166">
        <v>8370.39</v>
      </c>
      <c r="I83" s="166">
        <v>2921.1</v>
      </c>
      <c r="J83" s="166"/>
      <c r="K83" s="166">
        <v>51.24</v>
      </c>
      <c r="L83" s="166"/>
      <c r="M83" s="166">
        <v>56</v>
      </c>
      <c r="N83" s="166">
        <v>395.08399999999995</v>
      </c>
      <c r="O83" s="166"/>
      <c r="P83" s="167">
        <v>11793.814</v>
      </c>
    </row>
    <row r="84" spans="1:16" ht="12.75">
      <c r="A84" s="168" t="s">
        <v>64</v>
      </c>
      <c r="B84" s="166">
        <v>241.56</v>
      </c>
      <c r="C84" s="166">
        <v>68.2</v>
      </c>
      <c r="D84" s="166">
        <v>1082.1</v>
      </c>
      <c r="E84" s="166">
        <v>196.08</v>
      </c>
      <c r="F84" s="166">
        <v>4368.6</v>
      </c>
      <c r="G84" s="166">
        <v>2413.85</v>
      </c>
      <c r="H84" s="166">
        <v>8370.39</v>
      </c>
      <c r="I84" s="166">
        <v>2232.3</v>
      </c>
      <c r="J84" s="166"/>
      <c r="K84" s="166">
        <v>51.24</v>
      </c>
      <c r="L84" s="166"/>
      <c r="M84" s="166">
        <v>56</v>
      </c>
      <c r="N84" s="166">
        <v>388.63399999999996</v>
      </c>
      <c r="O84" s="166"/>
      <c r="P84" s="167">
        <v>11098.563999999998</v>
      </c>
    </row>
    <row r="85" spans="1:16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688.8</v>
      </c>
      <c r="J85" s="166"/>
      <c r="K85" s="166"/>
      <c r="L85" s="166"/>
      <c r="M85" s="166"/>
      <c r="N85" s="166">
        <v>6.45</v>
      </c>
      <c r="O85" s="166"/>
      <c r="P85" s="167">
        <v>695.25</v>
      </c>
    </row>
    <row r="86" spans="1:16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516.6</v>
      </c>
      <c r="J86" s="172"/>
      <c r="K86" s="172"/>
      <c r="L86" s="172"/>
      <c r="M86" s="172"/>
      <c r="N86" s="172"/>
      <c r="O86" s="172"/>
      <c r="P86" s="173">
        <v>516.6</v>
      </c>
    </row>
    <row r="87" spans="1:16" ht="12.75">
      <c r="A87" s="90" t="s">
        <v>67</v>
      </c>
      <c r="B87" s="135">
        <v>1427.4</v>
      </c>
      <c r="C87" s="135"/>
      <c r="D87" s="135">
        <v>2685.9</v>
      </c>
      <c r="E87" s="135"/>
      <c r="F87" s="135"/>
      <c r="G87" s="135">
        <v>220</v>
      </c>
      <c r="H87" s="135">
        <v>4333.3</v>
      </c>
      <c r="I87" s="135">
        <v>5385.9</v>
      </c>
      <c r="J87" s="135"/>
      <c r="K87" s="135"/>
      <c r="L87" s="135">
        <v>5903.6</v>
      </c>
      <c r="M87" s="135"/>
      <c r="N87" s="135"/>
      <c r="O87" s="135"/>
      <c r="P87" s="132">
        <v>15622.8</v>
      </c>
    </row>
    <row r="88" spans="1:16" ht="13.5" thickBot="1">
      <c r="A88" s="97" t="s">
        <v>68</v>
      </c>
      <c r="B88" s="117">
        <v>350.3</v>
      </c>
      <c r="C88" s="117"/>
      <c r="D88" s="117">
        <v>608.8</v>
      </c>
      <c r="E88" s="117"/>
      <c r="F88" s="117"/>
      <c r="G88" s="117">
        <v>12.4</v>
      </c>
      <c r="H88" s="117">
        <v>971.5</v>
      </c>
      <c r="I88" s="117">
        <v>1435.5</v>
      </c>
      <c r="J88" s="117"/>
      <c r="K88" s="117"/>
      <c r="L88" s="117">
        <v>1779.6</v>
      </c>
      <c r="M88" s="117"/>
      <c r="N88" s="117"/>
      <c r="O88" s="117"/>
      <c r="P88" s="118">
        <v>4186.6</v>
      </c>
    </row>
    <row r="89" spans="1:16" ht="12.75">
      <c r="A89" s="90" t="s">
        <v>74</v>
      </c>
      <c r="B89" s="152">
        <v>217274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117</v>
      </c>
      <c r="J89" s="138"/>
      <c r="K89" s="138"/>
      <c r="L89" s="139">
        <v>336.64354508708016</v>
      </c>
      <c r="M89" s="138" t="s">
        <v>78</v>
      </c>
      <c r="N89" s="138"/>
      <c r="O89" s="138"/>
      <c r="P89" s="140" t="s">
        <v>118</v>
      </c>
    </row>
    <row r="90" spans="1:16" ht="13.5" thickBot="1">
      <c r="A90" s="97" t="s">
        <v>79</v>
      </c>
      <c r="B90" s="188" t="s">
        <v>119</v>
      </c>
      <c r="C90" s="142" t="s">
        <v>80</v>
      </c>
      <c r="D90" s="142"/>
      <c r="E90" s="143" t="s">
        <v>120</v>
      </c>
      <c r="F90" s="142" t="s">
        <v>94</v>
      </c>
      <c r="G90" s="144" t="s">
        <v>95</v>
      </c>
      <c r="H90" s="144">
        <v>684.594291132292</v>
      </c>
      <c r="I90" s="142" t="s">
        <v>121</v>
      </c>
      <c r="J90" s="142"/>
      <c r="K90" s="142"/>
      <c r="L90" s="145">
        <v>392.21019012924796</v>
      </c>
      <c r="M90" s="142" t="s">
        <v>83</v>
      </c>
      <c r="N90" s="142"/>
      <c r="O90" s="142"/>
      <c r="P90" s="146" t="s">
        <v>122</v>
      </c>
    </row>
  </sheetData>
  <sheetProtection/>
  <mergeCells count="4">
    <mergeCell ref="A1:O1"/>
    <mergeCell ref="A2:O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0"/>
  <sheetViews>
    <sheetView zoomScale="50" zoomScaleNormal="50" zoomScalePageLayoutView="0" workbookViewId="0" topLeftCell="A46">
      <selection activeCell="A47" sqref="A47:P90"/>
    </sheetView>
  </sheetViews>
  <sheetFormatPr defaultColWidth="9.140625" defaultRowHeight="12.75"/>
  <cols>
    <col min="1" max="1" width="24.421875" style="0" customWidth="1"/>
  </cols>
  <sheetData>
    <row r="1" spans="1:17" ht="12.75">
      <c r="A1" s="564" t="s">
        <v>123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3"/>
      <c r="H3" s="4"/>
      <c r="I3" s="2"/>
      <c r="J3" s="2"/>
      <c r="K3" s="5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2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23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96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1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4632</v>
      </c>
      <c r="C8" s="155"/>
      <c r="D8" s="155"/>
      <c r="E8" s="155">
        <v>7752</v>
      </c>
      <c r="F8" s="155">
        <v>3394</v>
      </c>
      <c r="G8" s="155">
        <v>11146</v>
      </c>
      <c r="H8" s="155">
        <v>443</v>
      </c>
      <c r="I8" s="155">
        <v>14734</v>
      </c>
      <c r="J8" s="155">
        <v>11002</v>
      </c>
      <c r="K8" s="155">
        <v>2595</v>
      </c>
      <c r="L8" s="155">
        <v>15</v>
      </c>
      <c r="M8" s="155"/>
      <c r="N8" s="155">
        <v>8375</v>
      </c>
      <c r="O8" s="155">
        <v>58</v>
      </c>
      <c r="P8" s="155"/>
      <c r="Q8" s="156"/>
    </row>
    <row r="9" spans="1:17" ht="12.75">
      <c r="A9" s="103" t="s">
        <v>36</v>
      </c>
      <c r="B9" s="23">
        <v>312</v>
      </c>
      <c r="C9" s="23"/>
      <c r="D9" s="23"/>
      <c r="E9" s="23"/>
      <c r="F9" s="23"/>
      <c r="G9" s="23"/>
      <c r="H9" s="23"/>
      <c r="I9" s="23"/>
      <c r="J9" s="23"/>
      <c r="K9" s="23">
        <v>13113</v>
      </c>
      <c r="L9" s="23"/>
      <c r="M9" s="23"/>
      <c r="N9" s="23"/>
      <c r="O9" s="23"/>
      <c r="P9" s="23">
        <v>332</v>
      </c>
      <c r="Q9" s="104"/>
    </row>
    <row r="10" spans="1:17" ht="12.75">
      <c r="A10" s="103" t="s">
        <v>37</v>
      </c>
      <c r="B10" s="23">
        <v>1</v>
      </c>
      <c r="C10" s="23"/>
      <c r="D10" s="23"/>
      <c r="E10" s="23">
        <v>50</v>
      </c>
      <c r="F10" s="23"/>
      <c r="G10" s="23">
        <v>50</v>
      </c>
      <c r="H10" s="23"/>
      <c r="I10" s="23"/>
      <c r="J10" s="23"/>
      <c r="K10" s="23">
        <v>253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77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62</v>
      </c>
      <c r="C12" s="23">
        <v>-32</v>
      </c>
      <c r="D12" s="23">
        <v>2</v>
      </c>
      <c r="E12" s="23">
        <v>-98</v>
      </c>
      <c r="F12" s="23"/>
      <c r="G12" s="23">
        <v>-98</v>
      </c>
      <c r="H12" s="23"/>
      <c r="I12" s="23"/>
      <c r="J12" s="23"/>
      <c r="K12" s="23">
        <v>-296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-165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5005</v>
      </c>
      <c r="C14" s="26">
        <v>-32</v>
      </c>
      <c r="D14" s="26">
        <v>2</v>
      </c>
      <c r="E14" s="26">
        <v>7604</v>
      </c>
      <c r="F14" s="26">
        <v>3394</v>
      </c>
      <c r="G14" s="26">
        <v>10998</v>
      </c>
      <c r="H14" s="26">
        <v>443</v>
      </c>
      <c r="I14" s="26">
        <v>14734</v>
      </c>
      <c r="J14" s="26">
        <v>11002</v>
      </c>
      <c r="K14" s="26">
        <v>14917</v>
      </c>
      <c r="L14" s="26">
        <v>15</v>
      </c>
      <c r="M14" s="26"/>
      <c r="N14" s="26">
        <v>8375</v>
      </c>
      <c r="O14" s="26">
        <v>58</v>
      </c>
      <c r="P14" s="26">
        <v>332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75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5005</v>
      </c>
      <c r="C16" s="158">
        <v>-32</v>
      </c>
      <c r="D16" s="158">
        <v>2</v>
      </c>
      <c r="E16" s="158">
        <v>7604</v>
      </c>
      <c r="F16" s="158">
        <v>3394</v>
      </c>
      <c r="G16" s="158">
        <v>10998</v>
      </c>
      <c r="H16" s="158">
        <v>443</v>
      </c>
      <c r="I16" s="158">
        <v>14734</v>
      </c>
      <c r="J16" s="158">
        <v>11002</v>
      </c>
      <c r="K16" s="158">
        <v>14992</v>
      </c>
      <c r="L16" s="158">
        <v>15</v>
      </c>
      <c r="M16" s="158"/>
      <c r="N16" s="158">
        <v>8375</v>
      </c>
      <c r="O16" s="158">
        <v>58</v>
      </c>
      <c r="P16" s="158">
        <v>332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-3711</v>
      </c>
      <c r="C18" s="161">
        <v>1929</v>
      </c>
      <c r="D18" s="161">
        <v>16</v>
      </c>
      <c r="E18" s="161">
        <v>-10</v>
      </c>
      <c r="F18" s="161">
        <v>-3394</v>
      </c>
      <c r="G18" s="161">
        <v>-3404</v>
      </c>
      <c r="H18" s="161"/>
      <c r="I18" s="161"/>
      <c r="J18" s="161"/>
      <c r="K18" s="161">
        <v>-2656</v>
      </c>
      <c r="L18" s="161">
        <v>0</v>
      </c>
      <c r="M18" s="161">
        <v>136</v>
      </c>
      <c r="N18" s="161">
        <v>-8375</v>
      </c>
      <c r="O18" s="161"/>
      <c r="P18" s="161">
        <v>15547</v>
      </c>
      <c r="Q18" s="162"/>
    </row>
    <row r="19" spans="1:17" ht="12.75">
      <c r="A19" s="103" t="s">
        <v>45</v>
      </c>
      <c r="B19" s="23">
        <v>-1051</v>
      </c>
      <c r="C19" s="23"/>
      <c r="D19" s="23"/>
      <c r="E19" s="23"/>
      <c r="F19" s="23">
        <v>-3394</v>
      </c>
      <c r="G19" s="23">
        <v>-3394</v>
      </c>
      <c r="H19" s="23"/>
      <c r="I19" s="23"/>
      <c r="J19" s="23"/>
      <c r="K19" s="23">
        <v>-1490</v>
      </c>
      <c r="L19" s="23"/>
      <c r="M19" s="23"/>
      <c r="N19" s="23">
        <v>-8375</v>
      </c>
      <c r="O19" s="23"/>
      <c r="P19" s="23">
        <v>18283</v>
      </c>
      <c r="Q19" s="104"/>
    </row>
    <row r="20" spans="1:17" ht="12.75">
      <c r="A20" s="103" t="s">
        <v>46</v>
      </c>
      <c r="B20" s="23">
        <v>-263</v>
      </c>
      <c r="C20" s="23">
        <v>167</v>
      </c>
      <c r="D20" s="23"/>
      <c r="E20" s="23"/>
      <c r="F20" s="23"/>
      <c r="G20" s="23"/>
      <c r="H20" s="23"/>
      <c r="I20" s="23"/>
      <c r="J20" s="23"/>
      <c r="K20" s="23">
        <v>-16</v>
      </c>
      <c r="L20" s="23"/>
      <c r="M20" s="23">
        <v>136</v>
      </c>
      <c r="N20" s="23"/>
      <c r="O20" s="23"/>
      <c r="P20" s="23"/>
      <c r="Q20" s="104"/>
    </row>
    <row r="21" spans="1:17" ht="12.75">
      <c r="A21" s="103" t="s">
        <v>47</v>
      </c>
      <c r="B21" s="23">
        <v>-2397</v>
      </c>
      <c r="C21" s="23">
        <v>1769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-7</v>
      </c>
      <c r="D22" s="23">
        <v>17</v>
      </c>
      <c r="E22" s="23">
        <v>-10</v>
      </c>
      <c r="F22" s="23"/>
      <c r="G22" s="23">
        <v>-10</v>
      </c>
      <c r="H22" s="23"/>
      <c r="I22" s="23"/>
      <c r="J22" s="23"/>
      <c r="K22" s="23">
        <v>-2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-785</v>
      </c>
      <c r="L23" s="23"/>
      <c r="M23" s="23"/>
      <c r="N23" s="23"/>
      <c r="O23" s="23"/>
      <c r="P23" s="23">
        <v>-200</v>
      </c>
      <c r="Q23" s="104"/>
    </row>
    <row r="24" spans="1:17" ht="13.5" thickBot="1">
      <c r="A24" s="103" t="s">
        <v>50</v>
      </c>
      <c r="B24" s="23"/>
      <c r="C24" s="23"/>
      <c r="D24" s="23">
        <v>-1</v>
      </c>
      <c r="E24" s="23"/>
      <c r="F24" s="23"/>
      <c r="G24" s="23"/>
      <c r="H24" s="23"/>
      <c r="I24" s="23"/>
      <c r="J24" s="23"/>
      <c r="K24" s="23">
        <v>-363</v>
      </c>
      <c r="L24" s="23"/>
      <c r="M24" s="23"/>
      <c r="N24" s="23"/>
      <c r="O24" s="23"/>
      <c r="P24" s="23">
        <v>-2536</v>
      </c>
      <c r="Q24" s="104"/>
    </row>
    <row r="25" spans="1:17" ht="13.5" thickBot="1">
      <c r="A25" s="157" t="s">
        <v>51</v>
      </c>
      <c r="B25" s="158">
        <v>1294</v>
      </c>
      <c r="C25" s="158">
        <v>1897</v>
      </c>
      <c r="D25" s="158">
        <v>18</v>
      </c>
      <c r="E25" s="158">
        <v>7594</v>
      </c>
      <c r="F25" s="158">
        <v>0</v>
      </c>
      <c r="G25" s="158">
        <v>7594</v>
      </c>
      <c r="H25" s="158">
        <v>443</v>
      </c>
      <c r="I25" s="158">
        <v>14734</v>
      </c>
      <c r="J25" s="158">
        <v>11002</v>
      </c>
      <c r="K25" s="158">
        <v>12336</v>
      </c>
      <c r="L25" s="158">
        <v>15</v>
      </c>
      <c r="M25" s="158">
        <v>136</v>
      </c>
      <c r="N25" s="158">
        <v>0</v>
      </c>
      <c r="O25" s="158">
        <v>58</v>
      </c>
      <c r="P25" s="158">
        <v>15879</v>
      </c>
      <c r="Q25" s="159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1294</v>
      </c>
      <c r="C27" s="161">
        <v>1897</v>
      </c>
      <c r="D27" s="161">
        <v>18</v>
      </c>
      <c r="E27" s="161">
        <v>7594</v>
      </c>
      <c r="F27" s="161"/>
      <c r="G27" s="161">
        <v>7594</v>
      </c>
      <c r="H27" s="161">
        <v>443</v>
      </c>
      <c r="I27" s="161">
        <v>14734</v>
      </c>
      <c r="J27" s="161">
        <v>11002</v>
      </c>
      <c r="K27" s="161">
        <v>12336</v>
      </c>
      <c r="L27" s="161">
        <v>15</v>
      </c>
      <c r="M27" s="161">
        <v>136</v>
      </c>
      <c r="N27" s="161"/>
      <c r="O27" s="161">
        <v>58</v>
      </c>
      <c r="P27" s="161">
        <v>15879</v>
      </c>
      <c r="Q27" s="162"/>
    </row>
    <row r="28" spans="1:17" ht="12.75">
      <c r="A28" s="165" t="s">
        <v>53</v>
      </c>
      <c r="B28" s="166">
        <v>482</v>
      </c>
      <c r="C28" s="166">
        <v>1702</v>
      </c>
      <c r="D28" s="166"/>
      <c r="E28" s="166">
        <v>3044</v>
      </c>
      <c r="F28" s="166"/>
      <c r="G28" s="166">
        <v>3044</v>
      </c>
      <c r="H28" s="166"/>
      <c r="I28" s="166"/>
      <c r="J28" s="166"/>
      <c r="K28" s="166">
        <v>3317</v>
      </c>
      <c r="L28" s="166">
        <v>15</v>
      </c>
      <c r="M28" s="166"/>
      <c r="N28" s="166"/>
      <c r="O28" s="166"/>
      <c r="P28" s="166">
        <v>10305</v>
      </c>
      <c r="Q28" s="167"/>
    </row>
    <row r="29" spans="1:17" ht="12.75">
      <c r="A29" s="103" t="s">
        <v>54</v>
      </c>
      <c r="B29" s="23"/>
      <c r="C29" s="23">
        <v>1425</v>
      </c>
      <c r="D29" s="23"/>
      <c r="E29" s="23">
        <v>2</v>
      </c>
      <c r="F29" s="23"/>
      <c r="G29" s="23">
        <v>2</v>
      </c>
      <c r="H29" s="23"/>
      <c r="I29" s="23"/>
      <c r="J29" s="23"/>
      <c r="K29" s="23">
        <v>128</v>
      </c>
      <c r="L29" s="23"/>
      <c r="M29" s="23"/>
      <c r="N29" s="23"/>
      <c r="O29" s="23"/>
      <c r="P29" s="23">
        <v>1229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344</v>
      </c>
      <c r="L30" s="23"/>
      <c r="M30" s="23"/>
      <c r="N30" s="23"/>
      <c r="O30" s="23"/>
      <c r="P30" s="23">
        <v>932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186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822</v>
      </c>
      <c r="F32" s="23"/>
      <c r="G32" s="23">
        <v>822</v>
      </c>
      <c r="H32" s="23"/>
      <c r="I32" s="23"/>
      <c r="J32" s="23"/>
      <c r="K32" s="23">
        <v>49</v>
      </c>
      <c r="L32" s="23"/>
      <c r="M32" s="23"/>
      <c r="N32" s="23"/>
      <c r="O32" s="23"/>
      <c r="P32" s="23">
        <v>459</v>
      </c>
      <c r="Q32" s="104"/>
    </row>
    <row r="33" spans="1:17" ht="12.75">
      <c r="A33" s="103" t="s">
        <v>58</v>
      </c>
      <c r="B33" s="23">
        <v>40</v>
      </c>
      <c r="C33" s="23"/>
      <c r="D33" s="23"/>
      <c r="E33" s="23">
        <v>535</v>
      </c>
      <c r="F33" s="23"/>
      <c r="G33" s="23">
        <v>535</v>
      </c>
      <c r="H33" s="23"/>
      <c r="I33" s="23"/>
      <c r="J33" s="23"/>
      <c r="K33" s="23">
        <v>1177</v>
      </c>
      <c r="L33" s="23">
        <v>15</v>
      </c>
      <c r="M33" s="23"/>
      <c r="N33" s="23"/>
      <c r="O33" s="23"/>
      <c r="P33" s="23">
        <v>1778</v>
      </c>
      <c r="Q33" s="104"/>
    </row>
    <row r="34" spans="1:17" ht="12.75">
      <c r="A34" s="103" t="s">
        <v>59</v>
      </c>
      <c r="B34" s="23">
        <v>39</v>
      </c>
      <c r="C34" s="23"/>
      <c r="D34" s="23"/>
      <c r="E34" s="23">
        <v>676</v>
      </c>
      <c r="F34" s="23"/>
      <c r="G34" s="23">
        <v>676</v>
      </c>
      <c r="H34" s="23"/>
      <c r="I34" s="23"/>
      <c r="J34" s="23"/>
      <c r="K34" s="23">
        <v>141</v>
      </c>
      <c r="L34" s="23"/>
      <c r="M34" s="23"/>
      <c r="N34" s="23"/>
      <c r="O34" s="23"/>
      <c r="P34" s="23">
        <v>219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186</v>
      </c>
      <c r="L35" s="23"/>
      <c r="M35" s="23"/>
      <c r="N35" s="23"/>
      <c r="O35" s="23"/>
      <c r="P35" s="23">
        <v>1050</v>
      </c>
      <c r="Q35" s="104"/>
    </row>
    <row r="36" spans="1:17" ht="12.75">
      <c r="A36" s="103" t="s">
        <v>61</v>
      </c>
      <c r="B36" s="23">
        <v>403</v>
      </c>
      <c r="C36" s="23">
        <v>277</v>
      </c>
      <c r="D36" s="23"/>
      <c r="E36" s="23">
        <v>1009</v>
      </c>
      <c r="F36" s="23"/>
      <c r="G36" s="23">
        <v>1009</v>
      </c>
      <c r="H36" s="23"/>
      <c r="I36" s="23"/>
      <c r="J36" s="23"/>
      <c r="K36" s="23">
        <v>1106</v>
      </c>
      <c r="L36" s="23">
        <v>0</v>
      </c>
      <c r="M36" s="23"/>
      <c r="N36" s="23"/>
      <c r="O36" s="23"/>
      <c r="P36" s="23">
        <v>4638</v>
      </c>
      <c r="Q36" s="104"/>
    </row>
    <row r="37" spans="1:17" ht="12.75">
      <c r="A37" s="168" t="s">
        <v>62</v>
      </c>
      <c r="B37" s="169">
        <v>587</v>
      </c>
      <c r="C37" s="169">
        <v>3</v>
      </c>
      <c r="D37" s="169"/>
      <c r="E37" s="169">
        <v>142</v>
      </c>
      <c r="F37" s="169"/>
      <c r="G37" s="169">
        <v>142</v>
      </c>
      <c r="H37" s="169"/>
      <c r="I37" s="169"/>
      <c r="J37" s="169"/>
      <c r="K37" s="169">
        <v>5070</v>
      </c>
      <c r="L37" s="169"/>
      <c r="M37" s="169"/>
      <c r="N37" s="169"/>
      <c r="O37" s="169"/>
      <c r="P37" s="169">
        <v>174</v>
      </c>
      <c r="Q37" s="170"/>
    </row>
    <row r="38" spans="1:17" ht="12.75">
      <c r="A38" s="168" t="s">
        <v>63</v>
      </c>
      <c r="B38" s="169">
        <v>225</v>
      </c>
      <c r="C38" s="169">
        <v>192</v>
      </c>
      <c r="D38" s="169">
        <v>18</v>
      </c>
      <c r="E38" s="169">
        <v>4408</v>
      </c>
      <c r="F38" s="169"/>
      <c r="G38" s="169">
        <v>4408</v>
      </c>
      <c r="H38" s="169">
        <v>443</v>
      </c>
      <c r="I38" s="169">
        <v>14734</v>
      </c>
      <c r="J38" s="169">
        <v>11002</v>
      </c>
      <c r="K38" s="169">
        <v>3386</v>
      </c>
      <c r="L38" s="169"/>
      <c r="M38" s="169">
        <v>136</v>
      </c>
      <c r="N38" s="169"/>
      <c r="O38" s="169">
        <v>58</v>
      </c>
      <c r="P38" s="169">
        <v>5400</v>
      </c>
      <c r="Q38" s="170"/>
    </row>
    <row r="39" spans="1:17" ht="12.75">
      <c r="A39" s="168" t="s">
        <v>64</v>
      </c>
      <c r="B39" s="169">
        <v>225</v>
      </c>
      <c r="C39" s="169">
        <v>192</v>
      </c>
      <c r="D39" s="169">
        <v>18</v>
      </c>
      <c r="E39" s="169">
        <v>4408</v>
      </c>
      <c r="F39" s="169"/>
      <c r="G39" s="169">
        <v>4408</v>
      </c>
      <c r="H39" s="169">
        <v>443</v>
      </c>
      <c r="I39" s="169">
        <v>14734</v>
      </c>
      <c r="J39" s="169">
        <v>11002</v>
      </c>
      <c r="K39" s="169">
        <v>2652</v>
      </c>
      <c r="L39" s="169"/>
      <c r="M39" s="169">
        <v>136</v>
      </c>
      <c r="N39" s="169"/>
      <c r="O39" s="169">
        <v>58</v>
      </c>
      <c r="P39" s="169">
        <v>5295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734</v>
      </c>
      <c r="L40" s="169"/>
      <c r="M40" s="169"/>
      <c r="N40" s="169"/>
      <c r="O40" s="169"/>
      <c r="P40" s="169">
        <v>105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563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1345.8</v>
      </c>
      <c r="C42" s="119"/>
      <c r="D42" s="119"/>
      <c r="E42" s="119">
        <v>2981.5</v>
      </c>
      <c r="F42" s="119"/>
      <c r="G42" s="119">
        <v>2981.5</v>
      </c>
      <c r="H42" s="119"/>
      <c r="I42" s="119"/>
      <c r="J42" s="119">
        <v>161.2</v>
      </c>
      <c r="K42" s="119">
        <v>5419.5</v>
      </c>
      <c r="L42" s="119"/>
      <c r="M42" s="119"/>
      <c r="N42" s="119">
        <v>8374.8</v>
      </c>
      <c r="O42" s="119"/>
      <c r="P42" s="119">
        <v>18282.8</v>
      </c>
      <c r="Q42" s="120"/>
    </row>
    <row r="43" spans="1:17" ht="13.5" thickBot="1">
      <c r="A43" s="97" t="s">
        <v>68</v>
      </c>
      <c r="B43" s="121">
        <v>350.3</v>
      </c>
      <c r="C43" s="121"/>
      <c r="D43" s="121"/>
      <c r="E43" s="121">
        <v>608.8</v>
      </c>
      <c r="F43" s="121"/>
      <c r="G43" s="121">
        <v>608.8</v>
      </c>
      <c r="H43" s="121"/>
      <c r="I43" s="121"/>
      <c r="J43" s="121">
        <v>12.4</v>
      </c>
      <c r="K43" s="121">
        <v>1520.1</v>
      </c>
      <c r="L43" s="121"/>
      <c r="M43" s="121"/>
      <c r="N43" s="121">
        <v>1872.6</v>
      </c>
      <c r="O43" s="121"/>
      <c r="P43" s="121">
        <v>4364.2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123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5"/>
      <c r="G49" s="4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2825.52</v>
      </c>
      <c r="C53" s="175"/>
      <c r="D53" s="175">
        <v>3004.4</v>
      </c>
      <c r="E53" s="175">
        <v>190.49</v>
      </c>
      <c r="F53" s="175">
        <v>4420.2</v>
      </c>
      <c r="G53" s="175">
        <v>2530.46</v>
      </c>
      <c r="H53" s="175">
        <v>12971.07</v>
      </c>
      <c r="I53" s="175">
        <v>2724.75</v>
      </c>
      <c r="J53" s="175">
        <v>13.65</v>
      </c>
      <c r="K53" s="175"/>
      <c r="L53" s="175">
        <v>720.25</v>
      </c>
      <c r="M53" s="175">
        <v>58</v>
      </c>
      <c r="N53" s="175"/>
      <c r="O53" s="176"/>
      <c r="P53" s="177">
        <v>16487.72</v>
      </c>
      <c r="Q53" s="4"/>
    </row>
    <row r="54" spans="1:17" ht="12.75">
      <c r="A54" s="103" t="s">
        <v>36</v>
      </c>
      <c r="B54" s="65">
        <v>190.32</v>
      </c>
      <c r="C54" s="65"/>
      <c r="D54" s="65"/>
      <c r="E54" s="65"/>
      <c r="F54" s="65"/>
      <c r="G54" s="65"/>
      <c r="H54" s="65">
        <v>190.32</v>
      </c>
      <c r="I54" s="65">
        <v>13768.65</v>
      </c>
      <c r="J54" s="65"/>
      <c r="K54" s="65"/>
      <c r="L54" s="65"/>
      <c r="M54" s="66"/>
      <c r="N54" s="23">
        <v>28.551999999999996</v>
      </c>
      <c r="O54" s="66"/>
      <c r="P54" s="104">
        <v>13987.522</v>
      </c>
      <c r="Q54" s="4"/>
    </row>
    <row r="55" spans="1:17" ht="12.75">
      <c r="A55" s="103" t="s">
        <v>37</v>
      </c>
      <c r="B55" s="65">
        <v>0.61</v>
      </c>
      <c r="C55" s="65"/>
      <c r="D55" s="65">
        <v>15</v>
      </c>
      <c r="E55" s="65"/>
      <c r="F55" s="65"/>
      <c r="G55" s="65"/>
      <c r="H55" s="65">
        <v>15.61</v>
      </c>
      <c r="I55" s="65">
        <v>265.65</v>
      </c>
      <c r="J55" s="65"/>
      <c r="K55" s="65"/>
      <c r="L55" s="65"/>
      <c r="M55" s="65"/>
      <c r="N55" s="65"/>
      <c r="O55" s="66"/>
      <c r="P55" s="104">
        <v>281.26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80.85</v>
      </c>
      <c r="J56" s="65"/>
      <c r="K56" s="65"/>
      <c r="L56" s="65"/>
      <c r="M56" s="65"/>
      <c r="N56" s="65"/>
      <c r="O56" s="66"/>
      <c r="P56" s="104">
        <v>80.85</v>
      </c>
      <c r="Q56" s="4"/>
    </row>
    <row r="57" spans="1:17" ht="12.75">
      <c r="A57" s="103" t="s">
        <v>39</v>
      </c>
      <c r="B57" s="65">
        <v>37.82</v>
      </c>
      <c r="C57" s="65">
        <v>-21.4</v>
      </c>
      <c r="D57" s="65">
        <v>-29.4</v>
      </c>
      <c r="E57" s="65"/>
      <c r="F57" s="65"/>
      <c r="G57" s="65"/>
      <c r="H57" s="65">
        <v>-12.98</v>
      </c>
      <c r="I57" s="65">
        <v>-310.8</v>
      </c>
      <c r="J57" s="65"/>
      <c r="K57" s="65"/>
      <c r="L57" s="65"/>
      <c r="M57" s="65"/>
      <c r="N57" s="65"/>
      <c r="O57" s="66"/>
      <c r="P57" s="104">
        <v>-323.78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-173.25</v>
      </c>
      <c r="J58" s="67"/>
      <c r="K58" s="67"/>
      <c r="L58" s="67"/>
      <c r="M58" s="67"/>
      <c r="N58" s="67"/>
      <c r="O58" s="68"/>
      <c r="P58" s="106">
        <v>-173.25</v>
      </c>
      <c r="Q58" s="4"/>
    </row>
    <row r="59" spans="1:17" ht="12.75">
      <c r="A59" s="178" t="s">
        <v>41</v>
      </c>
      <c r="B59" s="179">
        <v>3053.05</v>
      </c>
      <c r="C59" s="179">
        <v>-21.4</v>
      </c>
      <c r="D59" s="179">
        <v>2960</v>
      </c>
      <c r="E59" s="179">
        <v>190.49</v>
      </c>
      <c r="F59" s="179">
        <v>4420.2</v>
      </c>
      <c r="G59" s="179">
        <v>2530.46</v>
      </c>
      <c r="H59" s="179">
        <v>13132.8</v>
      </c>
      <c r="I59" s="179">
        <v>15662.85</v>
      </c>
      <c r="J59" s="179">
        <v>13.65</v>
      </c>
      <c r="K59" s="179"/>
      <c r="L59" s="179">
        <v>720.25</v>
      </c>
      <c r="M59" s="179">
        <v>58</v>
      </c>
      <c r="N59" s="179">
        <v>28.551999999999996</v>
      </c>
      <c r="O59" s="180"/>
      <c r="P59" s="181">
        <v>29616.102000000003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78.75</v>
      </c>
      <c r="J60" s="65"/>
      <c r="K60" s="65"/>
      <c r="L60" s="65"/>
      <c r="M60" s="65"/>
      <c r="N60" s="65"/>
      <c r="O60" s="66"/>
      <c r="P60" s="106">
        <v>78.75</v>
      </c>
      <c r="Q60" s="4"/>
    </row>
    <row r="61" spans="1:17" ht="13.5" thickBot="1">
      <c r="A61" s="157" t="s">
        <v>43</v>
      </c>
      <c r="B61" s="182">
        <v>3053.05</v>
      </c>
      <c r="C61" s="182">
        <v>-21.4</v>
      </c>
      <c r="D61" s="182">
        <v>2960</v>
      </c>
      <c r="E61" s="182">
        <v>190.49</v>
      </c>
      <c r="F61" s="182">
        <v>4420.2</v>
      </c>
      <c r="G61" s="182">
        <v>2530.46</v>
      </c>
      <c r="H61" s="182">
        <v>13132.8</v>
      </c>
      <c r="I61" s="182">
        <v>15741.6</v>
      </c>
      <c r="J61" s="182">
        <v>13.65</v>
      </c>
      <c r="K61" s="182"/>
      <c r="L61" s="182">
        <v>720.25</v>
      </c>
      <c r="M61" s="182">
        <v>58</v>
      </c>
      <c r="N61" s="182">
        <v>28.551999999999996</v>
      </c>
      <c r="O61" s="183"/>
      <c r="P61" s="159">
        <v>29694.852000000003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-2263.71</v>
      </c>
      <c r="C63" s="161">
        <v>1308.2</v>
      </c>
      <c r="D63" s="161">
        <v>-681.8</v>
      </c>
      <c r="E63" s="161"/>
      <c r="F63" s="161"/>
      <c r="G63" s="161"/>
      <c r="H63" s="161">
        <v>-1637.31</v>
      </c>
      <c r="I63" s="161">
        <v>-2788.8</v>
      </c>
      <c r="J63" s="161"/>
      <c r="K63" s="161">
        <v>57.12</v>
      </c>
      <c r="L63" s="161">
        <v>-720.25</v>
      </c>
      <c r="M63" s="161"/>
      <c r="N63" s="161">
        <v>1337.042</v>
      </c>
      <c r="O63" s="161"/>
      <c r="P63" s="162">
        <v>-3752.1980000000003</v>
      </c>
      <c r="Q63" s="4"/>
    </row>
    <row r="64" spans="1:17" ht="12.75">
      <c r="A64" s="103" t="s">
        <v>45</v>
      </c>
      <c r="B64" s="23">
        <v>-641.11</v>
      </c>
      <c r="C64" s="23"/>
      <c r="D64" s="23">
        <v>-678.8</v>
      </c>
      <c r="E64" s="23"/>
      <c r="F64" s="23"/>
      <c r="G64" s="23"/>
      <c r="H64" s="23">
        <v>-1319.91</v>
      </c>
      <c r="I64" s="23">
        <v>-1564.5</v>
      </c>
      <c r="J64" s="23"/>
      <c r="K64" s="23"/>
      <c r="L64" s="23">
        <v>-720.25</v>
      </c>
      <c r="M64" s="23"/>
      <c r="N64" s="23">
        <v>1572.338</v>
      </c>
      <c r="O64" s="23"/>
      <c r="P64" s="104">
        <v>-2032.322</v>
      </c>
      <c r="Q64" s="4"/>
    </row>
    <row r="65" spans="1:17" ht="12.75">
      <c r="A65" s="103" t="s">
        <v>46</v>
      </c>
      <c r="B65" s="23">
        <v>-160.43</v>
      </c>
      <c r="C65" s="23">
        <v>66.8</v>
      </c>
      <c r="D65" s="23"/>
      <c r="E65" s="23"/>
      <c r="F65" s="23"/>
      <c r="G65" s="23"/>
      <c r="H65" s="23">
        <v>-93.63</v>
      </c>
      <c r="I65" s="23">
        <v>-16.8</v>
      </c>
      <c r="J65" s="23"/>
      <c r="K65" s="23">
        <v>57.12</v>
      </c>
      <c r="L65" s="23"/>
      <c r="M65" s="23"/>
      <c r="N65" s="23"/>
      <c r="O65" s="23"/>
      <c r="P65" s="104">
        <v>-53.31</v>
      </c>
      <c r="Q65" s="4"/>
    </row>
    <row r="66" spans="1:17" ht="12.75">
      <c r="A66" s="103" t="s">
        <v>47</v>
      </c>
      <c r="B66" s="23">
        <v>-1462.17</v>
      </c>
      <c r="C66" s="23">
        <v>1238.3</v>
      </c>
      <c r="D66" s="23"/>
      <c r="E66" s="23"/>
      <c r="F66" s="23"/>
      <c r="G66" s="23"/>
      <c r="H66" s="23">
        <v>-223.87</v>
      </c>
      <c r="I66" s="23"/>
      <c r="J66" s="23"/>
      <c r="K66" s="23"/>
      <c r="L66" s="23"/>
      <c r="M66" s="23"/>
      <c r="N66" s="23"/>
      <c r="O66" s="23"/>
      <c r="P66" s="104">
        <v>-223.87</v>
      </c>
      <c r="Q66" s="4"/>
    </row>
    <row r="67" spans="1:17" ht="12.75">
      <c r="A67" s="103" t="s">
        <v>48</v>
      </c>
      <c r="B67" s="23"/>
      <c r="C67" s="23">
        <v>3.6</v>
      </c>
      <c r="D67" s="23">
        <v>-3</v>
      </c>
      <c r="E67" s="23"/>
      <c r="F67" s="23"/>
      <c r="G67" s="23"/>
      <c r="H67" s="23">
        <v>0.6000000000000005</v>
      </c>
      <c r="I67" s="23">
        <v>-2.1</v>
      </c>
      <c r="J67" s="23"/>
      <c r="K67" s="23"/>
      <c r="L67" s="23"/>
      <c r="M67" s="23"/>
      <c r="N67" s="23"/>
      <c r="O67" s="23"/>
      <c r="P67" s="104">
        <v>-1.5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-824.25</v>
      </c>
      <c r="J68" s="23"/>
      <c r="K68" s="23"/>
      <c r="L68" s="23"/>
      <c r="M68" s="23"/>
      <c r="N68" s="23">
        <v>-17.2</v>
      </c>
      <c r="O68" s="23"/>
      <c r="P68" s="104">
        <v>-841.45</v>
      </c>
      <c r="Q68" s="4"/>
    </row>
    <row r="69" spans="1:17" ht="13.5" thickBot="1">
      <c r="A69" s="103" t="s">
        <v>50</v>
      </c>
      <c r="B69" s="23"/>
      <c r="C69" s="23">
        <v>-0.5</v>
      </c>
      <c r="D69" s="23"/>
      <c r="E69" s="23"/>
      <c r="F69" s="23"/>
      <c r="G69" s="23"/>
      <c r="H69" s="23">
        <v>-0.5</v>
      </c>
      <c r="I69" s="23">
        <v>-381.15</v>
      </c>
      <c r="J69" s="23"/>
      <c r="K69" s="23"/>
      <c r="L69" s="23"/>
      <c r="M69" s="23"/>
      <c r="N69" s="23">
        <v>-218.09599999999998</v>
      </c>
      <c r="O69" s="23"/>
      <c r="P69" s="104">
        <v>-599.746</v>
      </c>
      <c r="Q69" s="4"/>
    </row>
    <row r="70" spans="1:17" ht="13.5" thickBot="1">
      <c r="A70" s="157" t="s">
        <v>51</v>
      </c>
      <c r="B70" s="158">
        <v>789.34</v>
      </c>
      <c r="C70" s="158">
        <v>1286.8</v>
      </c>
      <c r="D70" s="158">
        <v>2278.2</v>
      </c>
      <c r="E70" s="158">
        <v>190.49</v>
      </c>
      <c r="F70" s="158">
        <v>4420.2</v>
      </c>
      <c r="G70" s="158">
        <v>2530.46</v>
      </c>
      <c r="H70" s="158">
        <v>11495.49</v>
      </c>
      <c r="I70" s="158">
        <v>12952.8</v>
      </c>
      <c r="J70" s="158">
        <v>13.65</v>
      </c>
      <c r="K70" s="158">
        <v>57.12</v>
      </c>
      <c r="L70" s="158">
        <v>0</v>
      </c>
      <c r="M70" s="158">
        <v>58</v>
      </c>
      <c r="N70" s="158">
        <v>1365.5939999999998</v>
      </c>
      <c r="O70" s="158">
        <v>0</v>
      </c>
      <c r="P70" s="158">
        <v>25942.654000000002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789.34</v>
      </c>
      <c r="C72" s="161">
        <v>1286.8</v>
      </c>
      <c r="D72" s="161">
        <v>2278.2</v>
      </c>
      <c r="E72" s="161">
        <v>190.49</v>
      </c>
      <c r="F72" s="161">
        <v>4420.2</v>
      </c>
      <c r="G72" s="161">
        <v>2530.46</v>
      </c>
      <c r="H72" s="161">
        <v>11495.49</v>
      </c>
      <c r="I72" s="161">
        <v>12952.8</v>
      </c>
      <c r="J72" s="161">
        <v>13.65</v>
      </c>
      <c r="K72" s="161">
        <v>57.12</v>
      </c>
      <c r="L72" s="161"/>
      <c r="M72" s="161">
        <v>58</v>
      </c>
      <c r="N72" s="161">
        <v>1365.5939999999998</v>
      </c>
      <c r="O72" s="161"/>
      <c r="P72" s="162">
        <v>25942.654000000002</v>
      </c>
      <c r="Q72" s="4"/>
    </row>
    <row r="73" spans="1:17" ht="12.75">
      <c r="A73" s="165" t="s">
        <v>53</v>
      </c>
      <c r="B73" s="166">
        <v>294.02</v>
      </c>
      <c r="C73" s="166">
        <v>1191.4</v>
      </c>
      <c r="D73" s="166">
        <v>913.2</v>
      </c>
      <c r="E73" s="166"/>
      <c r="F73" s="166"/>
      <c r="G73" s="166"/>
      <c r="H73" s="166">
        <v>2398.62</v>
      </c>
      <c r="I73" s="166">
        <v>3482.85</v>
      </c>
      <c r="J73" s="166">
        <v>13.65</v>
      </c>
      <c r="K73" s="166"/>
      <c r="L73" s="166"/>
      <c r="M73" s="166"/>
      <c r="N73" s="166">
        <v>886.23</v>
      </c>
      <c r="O73" s="166"/>
      <c r="P73" s="167">
        <v>6781.35</v>
      </c>
      <c r="Q73" s="4"/>
    </row>
    <row r="74" spans="1:17" ht="12.75">
      <c r="A74" s="103" t="s">
        <v>54</v>
      </c>
      <c r="B74" s="23"/>
      <c r="C74" s="23">
        <v>997.5</v>
      </c>
      <c r="D74" s="23">
        <v>0.6</v>
      </c>
      <c r="E74" s="23"/>
      <c r="F74" s="23"/>
      <c r="G74" s="23"/>
      <c r="H74" s="23">
        <v>998.1</v>
      </c>
      <c r="I74" s="23">
        <v>134.4</v>
      </c>
      <c r="J74" s="23"/>
      <c r="K74" s="23"/>
      <c r="L74" s="23"/>
      <c r="M74" s="23"/>
      <c r="N74" s="23">
        <v>105.69399999999999</v>
      </c>
      <c r="O74" s="23"/>
      <c r="P74" s="104">
        <v>1238.194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361.2</v>
      </c>
      <c r="J75" s="23"/>
      <c r="K75" s="23"/>
      <c r="L75" s="23"/>
      <c r="M75" s="23"/>
      <c r="N75" s="23">
        <v>80.15199999999999</v>
      </c>
      <c r="O75" s="23"/>
      <c r="P75" s="104">
        <v>441.352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195.3</v>
      </c>
      <c r="J76" s="23"/>
      <c r="K76" s="23"/>
      <c r="L76" s="23"/>
      <c r="M76" s="23"/>
      <c r="N76" s="23"/>
      <c r="O76" s="23"/>
      <c r="P76" s="104">
        <v>195.3</v>
      </c>
      <c r="Q76" s="4"/>
    </row>
    <row r="77" spans="1:17" ht="12.75">
      <c r="A77" s="103" t="s">
        <v>57</v>
      </c>
      <c r="B77" s="23"/>
      <c r="C77" s="23"/>
      <c r="D77" s="23">
        <v>246.6</v>
      </c>
      <c r="E77" s="23"/>
      <c r="F77" s="23"/>
      <c r="G77" s="23"/>
      <c r="H77" s="23">
        <v>246.6</v>
      </c>
      <c r="I77" s="23">
        <v>51.45</v>
      </c>
      <c r="J77" s="23"/>
      <c r="K77" s="23"/>
      <c r="L77" s="23"/>
      <c r="M77" s="23"/>
      <c r="N77" s="23">
        <v>39.474</v>
      </c>
      <c r="O77" s="23"/>
      <c r="P77" s="104">
        <v>337.524</v>
      </c>
      <c r="Q77" s="4"/>
    </row>
    <row r="78" spans="1:17" ht="12.75">
      <c r="A78" s="103" t="s">
        <v>58</v>
      </c>
      <c r="B78" s="23">
        <v>24.4</v>
      </c>
      <c r="C78" s="23"/>
      <c r="D78" s="23">
        <v>160.5</v>
      </c>
      <c r="E78" s="23"/>
      <c r="F78" s="23"/>
      <c r="G78" s="23"/>
      <c r="H78" s="23">
        <v>184.9</v>
      </c>
      <c r="I78" s="23">
        <v>1235.85</v>
      </c>
      <c r="J78" s="23">
        <v>13.65</v>
      </c>
      <c r="K78" s="23"/>
      <c r="L78" s="23"/>
      <c r="M78" s="23"/>
      <c r="N78" s="23">
        <v>152.908</v>
      </c>
      <c r="O78" s="23"/>
      <c r="P78" s="104">
        <v>1587.3080000000002</v>
      </c>
      <c r="Q78" s="4"/>
    </row>
    <row r="79" spans="1:17" ht="12.75">
      <c r="A79" s="103" t="s">
        <v>59</v>
      </c>
      <c r="B79" s="23">
        <v>23.79</v>
      </c>
      <c r="C79" s="23"/>
      <c r="D79" s="23">
        <v>202.8</v>
      </c>
      <c r="E79" s="23"/>
      <c r="F79" s="23"/>
      <c r="G79" s="23"/>
      <c r="H79" s="23">
        <v>226.59</v>
      </c>
      <c r="I79" s="23">
        <v>148.05</v>
      </c>
      <c r="J79" s="23"/>
      <c r="K79" s="23"/>
      <c r="L79" s="23"/>
      <c r="M79" s="23"/>
      <c r="N79" s="23">
        <v>18.834</v>
      </c>
      <c r="O79" s="23"/>
      <c r="P79" s="104">
        <v>393.474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195.3</v>
      </c>
      <c r="J80" s="23"/>
      <c r="K80" s="23"/>
      <c r="L80" s="23"/>
      <c r="M80" s="23"/>
      <c r="N80" s="23">
        <v>90.3</v>
      </c>
      <c r="O80" s="23"/>
      <c r="P80" s="104">
        <v>285.6</v>
      </c>
      <c r="Q80" s="4"/>
    </row>
    <row r="81" spans="1:17" ht="12.75">
      <c r="A81" s="103" t="s">
        <v>61</v>
      </c>
      <c r="B81" s="26">
        <v>245.83</v>
      </c>
      <c r="C81" s="26">
        <v>193.9</v>
      </c>
      <c r="D81" s="26">
        <v>302.7</v>
      </c>
      <c r="E81" s="26"/>
      <c r="F81" s="26"/>
      <c r="G81" s="26"/>
      <c r="H81" s="26">
        <v>742.43</v>
      </c>
      <c r="I81" s="26">
        <v>1161.3</v>
      </c>
      <c r="J81" s="26"/>
      <c r="K81" s="26"/>
      <c r="L81" s="26"/>
      <c r="M81" s="26"/>
      <c r="N81" s="26">
        <v>398.868</v>
      </c>
      <c r="O81" s="26"/>
      <c r="P81" s="106">
        <v>2302.598</v>
      </c>
      <c r="Q81" s="4"/>
    </row>
    <row r="82" spans="1:17" ht="12.75">
      <c r="A82" s="168" t="s">
        <v>62</v>
      </c>
      <c r="B82" s="166">
        <v>358.07</v>
      </c>
      <c r="C82" s="166">
        <v>2.1</v>
      </c>
      <c r="D82" s="166">
        <v>42.6</v>
      </c>
      <c r="E82" s="166"/>
      <c r="F82" s="166"/>
      <c r="G82" s="166"/>
      <c r="H82" s="166">
        <v>402.77</v>
      </c>
      <c r="I82" s="166">
        <v>5323.5</v>
      </c>
      <c r="J82" s="166"/>
      <c r="K82" s="166"/>
      <c r="L82" s="166"/>
      <c r="M82" s="166"/>
      <c r="N82" s="166">
        <v>14.963999999999999</v>
      </c>
      <c r="O82" s="166"/>
      <c r="P82" s="167">
        <v>5741.234</v>
      </c>
      <c r="Q82" s="4"/>
    </row>
    <row r="83" spans="1:17" ht="12.75">
      <c r="A83" s="168" t="s">
        <v>63</v>
      </c>
      <c r="B83" s="166">
        <v>137.25</v>
      </c>
      <c r="C83" s="166">
        <v>93.3</v>
      </c>
      <c r="D83" s="166">
        <v>1322.4</v>
      </c>
      <c r="E83" s="166">
        <v>190.49</v>
      </c>
      <c r="F83" s="166">
        <v>4420.2</v>
      </c>
      <c r="G83" s="166">
        <v>2530.46</v>
      </c>
      <c r="H83" s="166">
        <v>8694.1</v>
      </c>
      <c r="I83" s="166">
        <v>3555.3</v>
      </c>
      <c r="J83" s="166"/>
      <c r="K83" s="166">
        <v>57.12</v>
      </c>
      <c r="L83" s="166"/>
      <c r="M83" s="166">
        <v>58</v>
      </c>
      <c r="N83" s="166">
        <v>464.4</v>
      </c>
      <c r="O83" s="166"/>
      <c r="P83" s="167">
        <v>12828.92</v>
      </c>
      <c r="Q83" s="4"/>
    </row>
    <row r="84" spans="1:17" ht="12.75">
      <c r="A84" s="168" t="s">
        <v>64</v>
      </c>
      <c r="B84" s="166">
        <v>137.25</v>
      </c>
      <c r="C84" s="166">
        <v>93.3</v>
      </c>
      <c r="D84" s="166">
        <v>1322.4</v>
      </c>
      <c r="E84" s="166">
        <v>190.49</v>
      </c>
      <c r="F84" s="166">
        <v>4420.2</v>
      </c>
      <c r="G84" s="166">
        <v>2530.46</v>
      </c>
      <c r="H84" s="166">
        <v>8694.1</v>
      </c>
      <c r="I84" s="166">
        <v>2784.6</v>
      </c>
      <c r="J84" s="166"/>
      <c r="K84" s="166">
        <v>57.12</v>
      </c>
      <c r="L84" s="166"/>
      <c r="M84" s="166">
        <v>58</v>
      </c>
      <c r="N84" s="166">
        <v>455.37</v>
      </c>
      <c r="O84" s="166"/>
      <c r="P84" s="167">
        <v>12049.19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770.7</v>
      </c>
      <c r="J85" s="166"/>
      <c r="K85" s="166"/>
      <c r="L85" s="166"/>
      <c r="M85" s="166"/>
      <c r="N85" s="166">
        <v>9.03</v>
      </c>
      <c r="O85" s="166"/>
      <c r="P85" s="167">
        <v>779.73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591.15</v>
      </c>
      <c r="J86" s="172"/>
      <c r="K86" s="172"/>
      <c r="L86" s="172"/>
      <c r="M86" s="172"/>
      <c r="N86" s="172"/>
      <c r="O86" s="172"/>
      <c r="P86" s="173">
        <v>591.15</v>
      </c>
      <c r="Q86" s="4"/>
    </row>
    <row r="87" spans="1:17" ht="12.75">
      <c r="A87" s="90" t="s">
        <v>67</v>
      </c>
      <c r="B87" s="135">
        <v>1345.8</v>
      </c>
      <c r="C87" s="135"/>
      <c r="D87" s="135">
        <v>2981.5</v>
      </c>
      <c r="E87" s="135"/>
      <c r="F87" s="135"/>
      <c r="G87" s="135">
        <v>161.2</v>
      </c>
      <c r="H87" s="135">
        <v>4488.5</v>
      </c>
      <c r="I87" s="135">
        <v>5419.5</v>
      </c>
      <c r="J87" s="135"/>
      <c r="K87" s="135"/>
      <c r="L87" s="135">
        <v>8374.8</v>
      </c>
      <c r="M87" s="135"/>
      <c r="N87" s="135"/>
      <c r="O87" s="135"/>
      <c r="P87" s="132">
        <v>18282.8</v>
      </c>
      <c r="Q87" s="4"/>
    </row>
    <row r="88" spans="1:17" ht="13.5" thickBot="1">
      <c r="A88" s="97" t="s">
        <v>68</v>
      </c>
      <c r="B88" s="117">
        <v>350.3</v>
      </c>
      <c r="C88" s="117"/>
      <c r="D88" s="117">
        <v>608.8</v>
      </c>
      <c r="E88" s="117"/>
      <c r="F88" s="117"/>
      <c r="G88" s="117">
        <v>12.4</v>
      </c>
      <c r="H88" s="117">
        <v>971.5</v>
      </c>
      <c r="I88" s="117">
        <v>1520.1</v>
      </c>
      <c r="J88" s="117"/>
      <c r="K88" s="117"/>
      <c r="L88" s="117">
        <v>1872.6</v>
      </c>
      <c r="M88" s="117"/>
      <c r="N88" s="117"/>
      <c r="O88" s="117"/>
      <c r="P88" s="118">
        <v>4364.2</v>
      </c>
      <c r="Q88" s="4"/>
    </row>
    <row r="89" spans="1:17" ht="12.75">
      <c r="A89" s="90" t="s">
        <v>74</v>
      </c>
      <c r="B89" s="136">
        <v>236818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90</v>
      </c>
      <c r="J89" s="138"/>
      <c r="K89" s="138"/>
      <c r="L89" s="139">
        <v>392.98545765611635</v>
      </c>
      <c r="M89" s="138" t="s">
        <v>78</v>
      </c>
      <c r="N89" s="138"/>
      <c r="O89" s="138"/>
      <c r="P89" s="140" t="s">
        <v>129</v>
      </c>
      <c r="Q89" s="2"/>
    </row>
    <row r="90" spans="1:17" ht="13.5" thickBot="1">
      <c r="A90" s="97" t="s">
        <v>79</v>
      </c>
      <c r="B90" s="141" t="s">
        <v>130</v>
      </c>
      <c r="C90" s="142" t="s">
        <v>80</v>
      </c>
      <c r="D90" s="142"/>
      <c r="E90" s="143" t="s">
        <v>131</v>
      </c>
      <c r="F90" s="142" t="s">
        <v>94</v>
      </c>
      <c r="G90" s="144" t="s">
        <v>95</v>
      </c>
      <c r="H90" s="144">
        <v>725.7693266528169</v>
      </c>
      <c r="I90" s="142" t="s">
        <v>96</v>
      </c>
      <c r="J90" s="142"/>
      <c r="K90" s="142"/>
      <c r="L90" s="145">
        <v>454.9676157888305</v>
      </c>
      <c r="M90" s="142" t="s">
        <v>83</v>
      </c>
      <c r="N90" s="142"/>
      <c r="O90" s="142"/>
      <c r="P90" s="146" t="s">
        <v>132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40">
      <selection activeCell="A47" sqref="A47:P90"/>
    </sheetView>
  </sheetViews>
  <sheetFormatPr defaultColWidth="9.140625" defaultRowHeight="12.75"/>
  <cols>
    <col min="1" max="1" width="27.7109375" style="0" customWidth="1"/>
    <col min="2" max="15" width="9.28125" style="0" bestFit="1" customWidth="1"/>
    <col min="16" max="16" width="9.8515625" style="0" bestFit="1" customWidth="1"/>
  </cols>
  <sheetData>
    <row r="1" spans="1:17" ht="12.75">
      <c r="A1" s="564" t="s">
        <v>133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3"/>
      <c r="H3" s="4"/>
      <c r="I3" s="2"/>
      <c r="J3" s="2"/>
      <c r="K3" s="5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3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23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13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0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4405</v>
      </c>
      <c r="C8" s="155"/>
      <c r="D8" s="155"/>
      <c r="E8" s="155">
        <v>8341</v>
      </c>
      <c r="F8" s="155">
        <v>3835</v>
      </c>
      <c r="G8" s="155">
        <v>12176</v>
      </c>
      <c r="H8" s="155">
        <v>434</v>
      </c>
      <c r="I8" s="155">
        <v>14989</v>
      </c>
      <c r="J8" s="155">
        <v>11276</v>
      </c>
      <c r="K8" s="155">
        <v>2713</v>
      </c>
      <c r="L8" s="155">
        <v>18</v>
      </c>
      <c r="M8" s="155"/>
      <c r="N8" s="155">
        <v>8572</v>
      </c>
      <c r="O8" s="155">
        <v>58</v>
      </c>
      <c r="P8" s="155"/>
      <c r="Q8" s="156"/>
    </row>
    <row r="9" spans="1:17" ht="12.75">
      <c r="A9" s="103" t="s">
        <v>36</v>
      </c>
      <c r="B9" s="23">
        <v>674</v>
      </c>
      <c r="C9" s="23"/>
      <c r="D9" s="23"/>
      <c r="E9" s="23"/>
      <c r="F9" s="23"/>
      <c r="G9" s="23"/>
      <c r="H9" s="23"/>
      <c r="I9" s="23"/>
      <c r="J9" s="23"/>
      <c r="K9" s="23">
        <v>14282</v>
      </c>
      <c r="L9" s="23"/>
      <c r="M9" s="23"/>
      <c r="N9" s="23"/>
      <c r="O9" s="23"/>
      <c r="P9" s="23">
        <v>492</v>
      </c>
      <c r="Q9" s="104"/>
    </row>
    <row r="10" spans="1:17" ht="12.75">
      <c r="A10" s="103" t="s">
        <v>37</v>
      </c>
      <c r="B10" s="23">
        <v>1</v>
      </c>
      <c r="C10" s="23"/>
      <c r="D10" s="23"/>
      <c r="E10" s="23"/>
      <c r="F10" s="23"/>
      <c r="G10" s="23">
        <v>0</v>
      </c>
      <c r="H10" s="23"/>
      <c r="I10" s="23"/>
      <c r="J10" s="23"/>
      <c r="K10" s="23">
        <v>55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69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-21</v>
      </c>
      <c r="C12" s="23">
        <v>40</v>
      </c>
      <c r="D12" s="23"/>
      <c r="E12" s="23">
        <v>-501</v>
      </c>
      <c r="F12" s="23"/>
      <c r="G12" s="23">
        <v>-501</v>
      </c>
      <c r="H12" s="23"/>
      <c r="I12" s="23"/>
      <c r="J12" s="23"/>
      <c r="K12" s="23">
        <v>369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-118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5057</v>
      </c>
      <c r="C14" s="26">
        <v>40</v>
      </c>
      <c r="D14" s="26">
        <v>0</v>
      </c>
      <c r="E14" s="26">
        <v>7840</v>
      </c>
      <c r="F14" s="26">
        <v>3835</v>
      </c>
      <c r="G14" s="26">
        <v>11675</v>
      </c>
      <c r="H14" s="26">
        <v>434</v>
      </c>
      <c r="I14" s="26">
        <v>14989</v>
      </c>
      <c r="J14" s="26">
        <v>11276</v>
      </c>
      <c r="K14" s="26">
        <v>17122</v>
      </c>
      <c r="L14" s="26">
        <v>18</v>
      </c>
      <c r="M14" s="26"/>
      <c r="N14" s="26">
        <v>8572</v>
      </c>
      <c r="O14" s="26">
        <v>58</v>
      </c>
      <c r="P14" s="26">
        <v>492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108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5057</v>
      </c>
      <c r="C16" s="158">
        <v>40</v>
      </c>
      <c r="D16" s="158">
        <v>0</v>
      </c>
      <c r="E16" s="158">
        <v>7840</v>
      </c>
      <c r="F16" s="158">
        <v>3835</v>
      </c>
      <c r="G16" s="158">
        <v>11675</v>
      </c>
      <c r="H16" s="158">
        <v>434</v>
      </c>
      <c r="I16" s="158">
        <v>14989</v>
      </c>
      <c r="J16" s="158">
        <v>11276</v>
      </c>
      <c r="K16" s="158">
        <v>17230</v>
      </c>
      <c r="L16" s="158">
        <v>18</v>
      </c>
      <c r="M16" s="158"/>
      <c r="N16" s="158">
        <v>8572</v>
      </c>
      <c r="O16" s="158">
        <v>58</v>
      </c>
      <c r="P16" s="158">
        <v>492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-3559</v>
      </c>
      <c r="C18" s="161">
        <v>1841</v>
      </c>
      <c r="D18" s="161">
        <v>26</v>
      </c>
      <c r="E18" s="161">
        <v>-19</v>
      </c>
      <c r="F18" s="161">
        <v>-3835</v>
      </c>
      <c r="G18" s="161">
        <v>-3854</v>
      </c>
      <c r="H18" s="161"/>
      <c r="I18" s="161"/>
      <c r="J18" s="161"/>
      <c r="K18" s="161">
        <v>-3166</v>
      </c>
      <c r="L18" s="161">
        <v>0</v>
      </c>
      <c r="M18" s="161">
        <v>135</v>
      </c>
      <c r="N18" s="161">
        <v>-8572</v>
      </c>
      <c r="O18" s="161"/>
      <c r="P18" s="161">
        <v>17255</v>
      </c>
      <c r="Q18" s="162"/>
    </row>
    <row r="19" spans="1:17" ht="12.75">
      <c r="A19" s="103" t="s">
        <v>45</v>
      </c>
      <c r="B19" s="23">
        <v>-996</v>
      </c>
      <c r="C19" s="23"/>
      <c r="D19" s="23"/>
      <c r="E19" s="23"/>
      <c r="F19" s="23">
        <v>-3835</v>
      </c>
      <c r="G19" s="23">
        <v>-3835</v>
      </c>
      <c r="H19" s="23"/>
      <c r="I19" s="23"/>
      <c r="J19" s="23"/>
      <c r="K19" s="23">
        <v>-1952</v>
      </c>
      <c r="L19" s="23"/>
      <c r="M19" s="23"/>
      <c r="N19" s="23">
        <v>-8572</v>
      </c>
      <c r="O19" s="23"/>
      <c r="P19" s="23">
        <v>20565</v>
      </c>
      <c r="Q19" s="104"/>
    </row>
    <row r="20" spans="1:17" ht="12.75">
      <c r="A20" s="103" t="s">
        <v>46</v>
      </c>
      <c r="B20" s="23">
        <v>-290</v>
      </c>
      <c r="C20" s="23">
        <v>169</v>
      </c>
      <c r="D20" s="23"/>
      <c r="E20" s="23"/>
      <c r="F20" s="23"/>
      <c r="G20" s="23"/>
      <c r="H20" s="23"/>
      <c r="I20" s="23"/>
      <c r="J20" s="23"/>
      <c r="K20" s="23">
        <v>-14</v>
      </c>
      <c r="L20" s="23"/>
      <c r="M20" s="23">
        <v>135</v>
      </c>
      <c r="N20" s="23"/>
      <c r="O20" s="23"/>
      <c r="P20" s="23"/>
      <c r="Q20" s="104"/>
    </row>
    <row r="21" spans="1:17" ht="12.75">
      <c r="A21" s="103" t="s">
        <v>47</v>
      </c>
      <c r="B21" s="23">
        <v>-2273</v>
      </c>
      <c r="C21" s="23">
        <v>1681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-9</v>
      </c>
      <c r="D22" s="23">
        <v>28</v>
      </c>
      <c r="E22" s="23">
        <v>-19</v>
      </c>
      <c r="F22" s="23"/>
      <c r="G22" s="23">
        <v>-19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-849</v>
      </c>
      <c r="L23" s="23"/>
      <c r="M23" s="23"/>
      <c r="N23" s="23"/>
      <c r="O23" s="23"/>
      <c r="P23" s="23">
        <v>-222</v>
      </c>
      <c r="Q23" s="104"/>
    </row>
    <row r="24" spans="1:17" ht="13.5" thickBot="1">
      <c r="A24" s="103" t="s">
        <v>50</v>
      </c>
      <c r="B24" s="23"/>
      <c r="C24" s="23"/>
      <c r="D24" s="23">
        <v>-2</v>
      </c>
      <c r="E24" s="23"/>
      <c r="F24" s="23"/>
      <c r="G24" s="23"/>
      <c r="H24" s="23"/>
      <c r="I24" s="23"/>
      <c r="J24" s="23"/>
      <c r="K24" s="23">
        <v>-348</v>
      </c>
      <c r="L24" s="23"/>
      <c r="M24" s="23"/>
      <c r="N24" s="23"/>
      <c r="O24" s="23"/>
      <c r="P24" s="23">
        <v>-3088</v>
      </c>
      <c r="Q24" s="104"/>
    </row>
    <row r="25" spans="1:17" ht="13.5" thickBot="1">
      <c r="A25" s="157" t="s">
        <v>51</v>
      </c>
      <c r="B25" s="158">
        <v>1498</v>
      </c>
      <c r="C25" s="158">
        <v>1881</v>
      </c>
      <c r="D25" s="158">
        <v>26</v>
      </c>
      <c r="E25" s="158">
        <v>7821</v>
      </c>
      <c r="F25" s="158">
        <v>0</v>
      </c>
      <c r="G25" s="158">
        <v>7821</v>
      </c>
      <c r="H25" s="158">
        <v>434</v>
      </c>
      <c r="I25" s="158">
        <v>14989</v>
      </c>
      <c r="J25" s="158">
        <v>11276</v>
      </c>
      <c r="K25" s="158">
        <v>14064</v>
      </c>
      <c r="L25" s="158">
        <v>18</v>
      </c>
      <c r="M25" s="158">
        <v>135</v>
      </c>
      <c r="N25" s="158">
        <v>0</v>
      </c>
      <c r="O25" s="158">
        <v>58</v>
      </c>
      <c r="P25" s="158">
        <v>17747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1498</v>
      </c>
      <c r="C27" s="161">
        <v>1881</v>
      </c>
      <c r="D27" s="161">
        <v>26</v>
      </c>
      <c r="E27" s="161">
        <v>7821</v>
      </c>
      <c r="F27" s="161"/>
      <c r="G27" s="161">
        <v>7821</v>
      </c>
      <c r="H27" s="161">
        <v>434</v>
      </c>
      <c r="I27" s="161">
        <v>14989</v>
      </c>
      <c r="J27" s="161">
        <v>11276</v>
      </c>
      <c r="K27" s="161">
        <v>14064</v>
      </c>
      <c r="L27" s="161">
        <v>18</v>
      </c>
      <c r="M27" s="161">
        <v>135</v>
      </c>
      <c r="N27" s="161"/>
      <c r="O27" s="161">
        <v>58</v>
      </c>
      <c r="P27" s="161">
        <v>17747</v>
      </c>
      <c r="Q27" s="162"/>
    </row>
    <row r="28" spans="1:17" ht="12.75">
      <c r="A28" s="165" t="s">
        <v>53</v>
      </c>
      <c r="B28" s="166">
        <v>797</v>
      </c>
      <c r="C28" s="166">
        <v>1697</v>
      </c>
      <c r="D28" s="166"/>
      <c r="E28" s="166">
        <v>3226</v>
      </c>
      <c r="F28" s="166"/>
      <c r="G28" s="166">
        <v>3226</v>
      </c>
      <c r="H28" s="166"/>
      <c r="I28" s="166"/>
      <c r="J28" s="166"/>
      <c r="K28" s="166">
        <v>4168</v>
      </c>
      <c r="L28" s="166">
        <v>18</v>
      </c>
      <c r="M28" s="166"/>
      <c r="N28" s="166"/>
      <c r="O28" s="166"/>
      <c r="P28" s="166">
        <v>11761</v>
      </c>
      <c r="Q28" s="167"/>
    </row>
    <row r="29" spans="1:17" ht="12.75">
      <c r="A29" s="103" t="s">
        <v>54</v>
      </c>
      <c r="B29" s="23"/>
      <c r="C29" s="23">
        <v>1410</v>
      </c>
      <c r="D29" s="23"/>
      <c r="E29" s="23">
        <v>2</v>
      </c>
      <c r="F29" s="23"/>
      <c r="G29" s="23">
        <v>2</v>
      </c>
      <c r="H29" s="23"/>
      <c r="I29" s="23"/>
      <c r="J29" s="23"/>
      <c r="K29" s="23">
        <v>338</v>
      </c>
      <c r="L29" s="23"/>
      <c r="M29" s="23"/>
      <c r="N29" s="23"/>
      <c r="O29" s="23"/>
      <c r="P29" s="23">
        <v>1312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443</v>
      </c>
      <c r="L30" s="23"/>
      <c r="M30" s="23"/>
      <c r="N30" s="23"/>
      <c r="O30" s="23"/>
      <c r="P30" s="23">
        <v>1227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277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672</v>
      </c>
      <c r="F32" s="23"/>
      <c r="G32" s="23">
        <v>672</v>
      </c>
      <c r="H32" s="23"/>
      <c r="I32" s="23"/>
      <c r="J32" s="23"/>
      <c r="K32" s="23">
        <v>90</v>
      </c>
      <c r="L32" s="23"/>
      <c r="M32" s="23"/>
      <c r="N32" s="23"/>
      <c r="O32" s="23"/>
      <c r="P32" s="23">
        <v>464</v>
      </c>
      <c r="Q32" s="104"/>
    </row>
    <row r="33" spans="1:17" ht="12.75">
      <c r="A33" s="103" t="s">
        <v>58</v>
      </c>
      <c r="B33" s="23">
        <v>62</v>
      </c>
      <c r="C33" s="23"/>
      <c r="D33" s="23"/>
      <c r="E33" s="23">
        <v>591</v>
      </c>
      <c r="F33" s="23"/>
      <c r="G33" s="23">
        <v>591</v>
      </c>
      <c r="H33" s="23"/>
      <c r="I33" s="23"/>
      <c r="J33" s="23"/>
      <c r="K33" s="23">
        <v>1217</v>
      </c>
      <c r="L33" s="23">
        <v>18</v>
      </c>
      <c r="M33" s="23"/>
      <c r="N33" s="23"/>
      <c r="O33" s="23"/>
      <c r="P33" s="23">
        <v>1972</v>
      </c>
      <c r="Q33" s="104"/>
    </row>
    <row r="34" spans="1:17" ht="12.75">
      <c r="A34" s="103" t="s">
        <v>59</v>
      </c>
      <c r="B34" s="23">
        <v>35</v>
      </c>
      <c r="C34" s="23">
        <v>30</v>
      </c>
      <c r="D34" s="23"/>
      <c r="E34" s="23">
        <v>647</v>
      </c>
      <c r="F34" s="23"/>
      <c r="G34" s="23">
        <v>647</v>
      </c>
      <c r="H34" s="23"/>
      <c r="I34" s="23"/>
      <c r="J34" s="23"/>
      <c r="K34" s="23">
        <v>162</v>
      </c>
      <c r="L34" s="23"/>
      <c r="M34" s="23"/>
      <c r="N34" s="23"/>
      <c r="O34" s="23"/>
      <c r="P34" s="23">
        <v>279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201</v>
      </c>
      <c r="L35" s="23"/>
      <c r="M35" s="23"/>
      <c r="N35" s="23"/>
      <c r="O35" s="23"/>
      <c r="P35" s="23">
        <v>1664</v>
      </c>
      <c r="Q35" s="104"/>
    </row>
    <row r="36" spans="1:17" ht="12.75">
      <c r="A36" s="103" t="s">
        <v>61</v>
      </c>
      <c r="B36" s="23">
        <v>700</v>
      </c>
      <c r="C36" s="23">
        <v>257</v>
      </c>
      <c r="D36" s="23"/>
      <c r="E36" s="23">
        <v>1314</v>
      </c>
      <c r="F36" s="23"/>
      <c r="G36" s="23">
        <v>1314</v>
      </c>
      <c r="H36" s="23"/>
      <c r="I36" s="23"/>
      <c r="J36" s="23"/>
      <c r="K36" s="23">
        <v>1440</v>
      </c>
      <c r="L36" s="23">
        <v>0</v>
      </c>
      <c r="M36" s="23"/>
      <c r="N36" s="23"/>
      <c r="O36" s="23"/>
      <c r="P36" s="23">
        <v>4843</v>
      </c>
      <c r="Q36" s="104"/>
    </row>
    <row r="37" spans="1:17" ht="12.75">
      <c r="A37" s="168" t="s">
        <v>62</v>
      </c>
      <c r="B37" s="169">
        <v>386</v>
      </c>
      <c r="C37" s="169">
        <v>3</v>
      </c>
      <c r="D37" s="169"/>
      <c r="E37" s="169">
        <v>127</v>
      </c>
      <c r="F37" s="169"/>
      <c r="G37" s="169">
        <v>127</v>
      </c>
      <c r="H37" s="169"/>
      <c r="I37" s="169"/>
      <c r="J37" s="169"/>
      <c r="K37" s="169">
        <v>5660</v>
      </c>
      <c r="L37" s="169"/>
      <c r="M37" s="169"/>
      <c r="N37" s="169"/>
      <c r="O37" s="169"/>
      <c r="P37" s="169">
        <v>151</v>
      </c>
      <c r="Q37" s="170"/>
    </row>
    <row r="38" spans="1:17" ht="12.75">
      <c r="A38" s="168" t="s">
        <v>63</v>
      </c>
      <c r="B38" s="169">
        <v>315</v>
      </c>
      <c r="C38" s="169">
        <v>181</v>
      </c>
      <c r="D38" s="169">
        <v>26</v>
      </c>
      <c r="E38" s="169">
        <v>4468</v>
      </c>
      <c r="F38" s="169"/>
      <c r="G38" s="169">
        <v>4468</v>
      </c>
      <c r="H38" s="169">
        <v>434</v>
      </c>
      <c r="I38" s="169">
        <v>14989</v>
      </c>
      <c r="J38" s="169">
        <v>11276</v>
      </c>
      <c r="K38" s="169">
        <v>3597</v>
      </c>
      <c r="L38" s="169"/>
      <c r="M38" s="169">
        <v>135</v>
      </c>
      <c r="N38" s="169"/>
      <c r="O38" s="169">
        <v>58</v>
      </c>
      <c r="P38" s="169">
        <v>5835</v>
      </c>
      <c r="Q38" s="170"/>
    </row>
    <row r="39" spans="1:17" ht="12.75">
      <c r="A39" s="168" t="s">
        <v>64</v>
      </c>
      <c r="B39" s="169">
        <v>315</v>
      </c>
      <c r="C39" s="169">
        <v>181</v>
      </c>
      <c r="D39" s="169">
        <v>26</v>
      </c>
      <c r="E39" s="169">
        <v>4468</v>
      </c>
      <c r="F39" s="169"/>
      <c r="G39" s="169">
        <v>4468</v>
      </c>
      <c r="H39" s="169">
        <v>434</v>
      </c>
      <c r="I39" s="169">
        <v>14989</v>
      </c>
      <c r="J39" s="169">
        <v>11276</v>
      </c>
      <c r="K39" s="169">
        <v>2768</v>
      </c>
      <c r="L39" s="169"/>
      <c r="M39" s="169">
        <v>135</v>
      </c>
      <c r="N39" s="169"/>
      <c r="O39" s="169">
        <v>58</v>
      </c>
      <c r="P39" s="169">
        <v>5706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829</v>
      </c>
      <c r="L40" s="169"/>
      <c r="M40" s="169"/>
      <c r="N40" s="169"/>
      <c r="O40" s="169"/>
      <c r="P40" s="169">
        <v>129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639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1266.2</v>
      </c>
      <c r="C42" s="119"/>
      <c r="D42" s="119"/>
      <c r="E42" s="119">
        <v>3625.8</v>
      </c>
      <c r="F42" s="119"/>
      <c r="G42" s="119">
        <v>3625.8</v>
      </c>
      <c r="H42" s="119"/>
      <c r="I42" s="119"/>
      <c r="J42" s="119">
        <v>218.3</v>
      </c>
      <c r="K42" s="119">
        <v>6882</v>
      </c>
      <c r="L42" s="119"/>
      <c r="M42" s="119"/>
      <c r="N42" s="119">
        <v>8572.3</v>
      </c>
      <c r="O42" s="119"/>
      <c r="P42" s="119">
        <v>20564.6</v>
      </c>
      <c r="Q42" s="120"/>
    </row>
    <row r="43" spans="1:17" ht="13.5" thickBot="1">
      <c r="A43" s="97" t="s">
        <v>68</v>
      </c>
      <c r="B43" s="121">
        <v>350.3</v>
      </c>
      <c r="C43" s="121"/>
      <c r="D43" s="121"/>
      <c r="E43" s="121">
        <v>908.8</v>
      </c>
      <c r="F43" s="121"/>
      <c r="G43" s="121">
        <v>908.8</v>
      </c>
      <c r="H43" s="121"/>
      <c r="I43" s="121"/>
      <c r="J43" s="121">
        <v>12.4</v>
      </c>
      <c r="K43" s="121">
        <v>1583.1</v>
      </c>
      <c r="L43" s="121"/>
      <c r="M43" s="121"/>
      <c r="N43" s="121">
        <v>1872.6</v>
      </c>
      <c r="O43" s="121"/>
      <c r="P43" s="121">
        <v>4727.2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133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4"/>
      <c r="F49" s="2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2687.05</v>
      </c>
      <c r="C53" s="175"/>
      <c r="D53" s="175">
        <v>3269.3</v>
      </c>
      <c r="E53" s="175">
        <v>186.62</v>
      </c>
      <c r="F53" s="175">
        <v>4496.7</v>
      </c>
      <c r="G53" s="175">
        <v>2593.48</v>
      </c>
      <c r="H53" s="175">
        <v>13233.15</v>
      </c>
      <c r="I53" s="175">
        <v>2848.65</v>
      </c>
      <c r="J53" s="175">
        <v>16.38</v>
      </c>
      <c r="K53" s="175"/>
      <c r="L53" s="175">
        <v>737.1919999999999</v>
      </c>
      <c r="M53" s="175">
        <v>58</v>
      </c>
      <c r="N53" s="175"/>
      <c r="O53" s="176"/>
      <c r="P53" s="177">
        <v>16893.371999999996</v>
      </c>
      <c r="Q53" s="4"/>
    </row>
    <row r="54" spans="1:17" ht="12.75">
      <c r="A54" s="103" t="s">
        <v>36</v>
      </c>
      <c r="B54" s="65">
        <v>411.14</v>
      </c>
      <c r="C54" s="65"/>
      <c r="D54" s="65"/>
      <c r="E54" s="65"/>
      <c r="F54" s="65"/>
      <c r="G54" s="65"/>
      <c r="H54" s="65">
        <v>411.14</v>
      </c>
      <c r="I54" s="65">
        <v>14996.1</v>
      </c>
      <c r="J54" s="65"/>
      <c r="K54" s="65"/>
      <c r="L54" s="65"/>
      <c r="M54" s="66"/>
      <c r="N54" s="23">
        <v>42.312</v>
      </c>
      <c r="O54" s="66"/>
      <c r="P54" s="104">
        <v>15449.552</v>
      </c>
      <c r="Q54" s="4"/>
    </row>
    <row r="55" spans="1:17" ht="12.75">
      <c r="A55" s="103" t="s">
        <v>37</v>
      </c>
      <c r="B55" s="65">
        <v>0.61</v>
      </c>
      <c r="C55" s="65"/>
      <c r="D55" s="65">
        <v>0</v>
      </c>
      <c r="E55" s="65"/>
      <c r="F55" s="65"/>
      <c r="G55" s="65"/>
      <c r="H55" s="65">
        <v>0.61</v>
      </c>
      <c r="I55" s="65">
        <v>57.75</v>
      </c>
      <c r="J55" s="65"/>
      <c r="K55" s="65"/>
      <c r="L55" s="65"/>
      <c r="M55" s="65"/>
      <c r="N55" s="65"/>
      <c r="O55" s="66"/>
      <c r="P55" s="104">
        <v>58.36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72.45</v>
      </c>
      <c r="J56" s="65"/>
      <c r="K56" s="65"/>
      <c r="L56" s="65"/>
      <c r="M56" s="65"/>
      <c r="N56" s="65"/>
      <c r="O56" s="66"/>
      <c r="P56" s="104">
        <v>72.45</v>
      </c>
      <c r="Q56" s="4"/>
    </row>
    <row r="57" spans="1:17" ht="12.75">
      <c r="A57" s="103" t="s">
        <v>39</v>
      </c>
      <c r="B57" s="65">
        <v>-12.81</v>
      </c>
      <c r="C57" s="65">
        <v>28</v>
      </c>
      <c r="D57" s="65">
        <v>-150.3</v>
      </c>
      <c r="E57" s="65"/>
      <c r="F57" s="65"/>
      <c r="G57" s="65"/>
      <c r="H57" s="65">
        <v>-135.11</v>
      </c>
      <c r="I57" s="65">
        <v>387.45</v>
      </c>
      <c r="J57" s="65"/>
      <c r="K57" s="65"/>
      <c r="L57" s="65"/>
      <c r="M57" s="65"/>
      <c r="N57" s="65"/>
      <c r="O57" s="66"/>
      <c r="P57" s="104">
        <v>252.34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-123.9</v>
      </c>
      <c r="J58" s="67"/>
      <c r="K58" s="67"/>
      <c r="L58" s="67"/>
      <c r="M58" s="67"/>
      <c r="N58" s="67"/>
      <c r="O58" s="68"/>
      <c r="P58" s="106">
        <v>-123.9</v>
      </c>
      <c r="Q58" s="4"/>
    </row>
    <row r="59" spans="1:17" ht="12.75">
      <c r="A59" s="178" t="s">
        <v>41</v>
      </c>
      <c r="B59" s="179">
        <v>3084.77</v>
      </c>
      <c r="C59" s="179">
        <v>28</v>
      </c>
      <c r="D59" s="179">
        <v>3119</v>
      </c>
      <c r="E59" s="179">
        <v>186.62</v>
      </c>
      <c r="F59" s="179">
        <v>4496.7</v>
      </c>
      <c r="G59" s="179">
        <v>2593.48</v>
      </c>
      <c r="H59" s="179">
        <v>13508.57</v>
      </c>
      <c r="I59" s="179">
        <v>17978.1</v>
      </c>
      <c r="J59" s="179">
        <v>16.38</v>
      </c>
      <c r="K59" s="179"/>
      <c r="L59" s="179">
        <v>737.1919999999999</v>
      </c>
      <c r="M59" s="179">
        <v>58</v>
      </c>
      <c r="N59" s="179">
        <v>42.312</v>
      </c>
      <c r="O59" s="180"/>
      <c r="P59" s="181">
        <v>32340.553999999993</v>
      </c>
      <c r="Q59" s="190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113.4</v>
      </c>
      <c r="J60" s="65"/>
      <c r="K60" s="65"/>
      <c r="L60" s="65"/>
      <c r="M60" s="65"/>
      <c r="N60" s="65"/>
      <c r="O60" s="66"/>
      <c r="P60" s="106">
        <v>113.4</v>
      </c>
      <c r="Q60" s="4"/>
    </row>
    <row r="61" spans="1:17" ht="13.5" thickBot="1">
      <c r="A61" s="157" t="s">
        <v>43</v>
      </c>
      <c r="B61" s="182">
        <v>3084.77</v>
      </c>
      <c r="C61" s="182">
        <v>28</v>
      </c>
      <c r="D61" s="182">
        <v>3119</v>
      </c>
      <c r="E61" s="182">
        <v>186.62</v>
      </c>
      <c r="F61" s="182">
        <v>4496.7</v>
      </c>
      <c r="G61" s="182">
        <v>2593.48</v>
      </c>
      <c r="H61" s="182">
        <v>13508.57</v>
      </c>
      <c r="I61" s="182">
        <v>18091.5</v>
      </c>
      <c r="J61" s="182">
        <v>16.38</v>
      </c>
      <c r="K61" s="182"/>
      <c r="L61" s="182">
        <v>737.1919999999999</v>
      </c>
      <c r="M61" s="182">
        <v>58</v>
      </c>
      <c r="N61" s="182">
        <v>42.312</v>
      </c>
      <c r="O61" s="183"/>
      <c r="P61" s="159">
        <v>32453.953999999998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-2170.99</v>
      </c>
      <c r="C63" s="161">
        <v>1251</v>
      </c>
      <c r="D63" s="161">
        <v>-772.7</v>
      </c>
      <c r="E63" s="161"/>
      <c r="F63" s="161"/>
      <c r="G63" s="161"/>
      <c r="H63" s="161">
        <v>-1692.69</v>
      </c>
      <c r="I63" s="161">
        <v>-3324.3</v>
      </c>
      <c r="J63" s="161"/>
      <c r="K63" s="161">
        <v>56.7</v>
      </c>
      <c r="L63" s="161">
        <v>-737.1919999999999</v>
      </c>
      <c r="M63" s="161"/>
      <c r="N63" s="161">
        <v>1483.93</v>
      </c>
      <c r="O63" s="161"/>
      <c r="P63" s="162">
        <v>-4213.552</v>
      </c>
      <c r="Q63" s="4"/>
    </row>
    <row r="64" spans="1:17" ht="12.75">
      <c r="A64" s="103" t="s">
        <v>45</v>
      </c>
      <c r="B64" s="23">
        <v>-607.56</v>
      </c>
      <c r="C64" s="23"/>
      <c r="D64" s="23">
        <v>-767</v>
      </c>
      <c r="E64" s="23"/>
      <c r="F64" s="23"/>
      <c r="G64" s="23"/>
      <c r="H64" s="23">
        <v>-1374.56</v>
      </c>
      <c r="I64" s="23">
        <v>-2049.6</v>
      </c>
      <c r="J64" s="23"/>
      <c r="K64" s="23"/>
      <c r="L64" s="23">
        <v>-737.1919999999999</v>
      </c>
      <c r="M64" s="23"/>
      <c r="N64" s="23">
        <v>1768.59</v>
      </c>
      <c r="O64" s="23"/>
      <c r="P64" s="104">
        <v>-2392.7619999999997</v>
      </c>
      <c r="Q64" s="4"/>
    </row>
    <row r="65" spans="1:17" ht="12.75">
      <c r="A65" s="103" t="s">
        <v>46</v>
      </c>
      <c r="B65" s="23">
        <v>-176.9</v>
      </c>
      <c r="C65" s="23">
        <v>67.6</v>
      </c>
      <c r="D65" s="23"/>
      <c r="E65" s="23"/>
      <c r="F65" s="23"/>
      <c r="G65" s="23"/>
      <c r="H65" s="23">
        <v>-109.3</v>
      </c>
      <c r="I65" s="23">
        <v>-14.7</v>
      </c>
      <c r="J65" s="23"/>
      <c r="K65" s="23">
        <v>56.7</v>
      </c>
      <c r="L65" s="23"/>
      <c r="M65" s="23"/>
      <c r="N65" s="23"/>
      <c r="O65" s="23"/>
      <c r="P65" s="104">
        <v>-67.3</v>
      </c>
      <c r="Q65" s="4"/>
    </row>
    <row r="66" spans="1:17" ht="12.75">
      <c r="A66" s="103" t="s">
        <v>47</v>
      </c>
      <c r="B66" s="23">
        <v>-1386.53</v>
      </c>
      <c r="C66" s="23">
        <v>1176.7</v>
      </c>
      <c r="D66" s="23"/>
      <c r="E66" s="23"/>
      <c r="F66" s="23"/>
      <c r="G66" s="23"/>
      <c r="H66" s="23">
        <v>-209.83</v>
      </c>
      <c r="I66" s="23"/>
      <c r="J66" s="23"/>
      <c r="K66" s="23"/>
      <c r="L66" s="23"/>
      <c r="M66" s="23"/>
      <c r="N66" s="23"/>
      <c r="O66" s="23"/>
      <c r="P66" s="104">
        <v>-209.83</v>
      </c>
      <c r="Q66" s="4"/>
    </row>
    <row r="67" spans="1:17" ht="12.75">
      <c r="A67" s="103" t="s">
        <v>48</v>
      </c>
      <c r="B67" s="23"/>
      <c r="C67" s="23">
        <v>7.7</v>
      </c>
      <c r="D67" s="23">
        <v>-5.7</v>
      </c>
      <c r="E67" s="23"/>
      <c r="F67" s="23"/>
      <c r="G67" s="23"/>
      <c r="H67" s="23">
        <v>2</v>
      </c>
      <c r="I67" s="23">
        <v>-3.15</v>
      </c>
      <c r="J67" s="23"/>
      <c r="K67" s="23"/>
      <c r="L67" s="23"/>
      <c r="M67" s="23"/>
      <c r="N67" s="23"/>
      <c r="O67" s="23"/>
      <c r="P67" s="104">
        <v>-1.15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-891.45</v>
      </c>
      <c r="J68" s="23"/>
      <c r="K68" s="23"/>
      <c r="L68" s="23"/>
      <c r="M68" s="23"/>
      <c r="N68" s="23">
        <v>-19.092</v>
      </c>
      <c r="O68" s="23"/>
      <c r="P68" s="104">
        <v>-910.542</v>
      </c>
      <c r="Q68" s="4"/>
    </row>
    <row r="69" spans="1:17" ht="13.5" thickBot="1">
      <c r="A69" s="103" t="s">
        <v>50</v>
      </c>
      <c r="B69" s="23"/>
      <c r="C69" s="23">
        <v>-1</v>
      </c>
      <c r="D69" s="23"/>
      <c r="E69" s="23"/>
      <c r="F69" s="23"/>
      <c r="G69" s="23"/>
      <c r="H69" s="23">
        <v>-1</v>
      </c>
      <c r="I69" s="23">
        <v>-365.4</v>
      </c>
      <c r="J69" s="23"/>
      <c r="K69" s="23"/>
      <c r="L69" s="23"/>
      <c r="M69" s="23"/>
      <c r="N69" s="23">
        <v>-265.568</v>
      </c>
      <c r="O69" s="23"/>
      <c r="P69" s="104">
        <v>-631.9680000000001</v>
      </c>
      <c r="Q69" s="4"/>
    </row>
    <row r="70" spans="1:17" ht="13.5" thickBot="1">
      <c r="A70" s="157" t="s">
        <v>51</v>
      </c>
      <c r="B70" s="158">
        <v>913.78</v>
      </c>
      <c r="C70" s="158">
        <v>1279</v>
      </c>
      <c r="D70" s="158">
        <v>2346.3</v>
      </c>
      <c r="E70" s="158">
        <v>186.62</v>
      </c>
      <c r="F70" s="158">
        <v>4496.7</v>
      </c>
      <c r="G70" s="158">
        <v>2593.48</v>
      </c>
      <c r="H70" s="158">
        <v>11815.88</v>
      </c>
      <c r="I70" s="158">
        <v>14767.2</v>
      </c>
      <c r="J70" s="158">
        <v>16.38</v>
      </c>
      <c r="K70" s="158">
        <v>56.7</v>
      </c>
      <c r="L70" s="158">
        <v>0</v>
      </c>
      <c r="M70" s="158">
        <v>58</v>
      </c>
      <c r="N70" s="158">
        <v>1526.2419999999997</v>
      </c>
      <c r="O70" s="158">
        <v>0</v>
      </c>
      <c r="P70" s="158">
        <v>28240.402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913.78</v>
      </c>
      <c r="C72" s="161">
        <v>1279</v>
      </c>
      <c r="D72" s="161">
        <v>2346.3</v>
      </c>
      <c r="E72" s="161">
        <v>186.62</v>
      </c>
      <c r="F72" s="161">
        <v>4496.7</v>
      </c>
      <c r="G72" s="161">
        <v>2593.48</v>
      </c>
      <c r="H72" s="161">
        <v>11815.88</v>
      </c>
      <c r="I72" s="161">
        <v>14767.2</v>
      </c>
      <c r="J72" s="161">
        <v>16.38</v>
      </c>
      <c r="K72" s="161">
        <v>56.7</v>
      </c>
      <c r="L72" s="161"/>
      <c r="M72" s="161">
        <v>58</v>
      </c>
      <c r="N72" s="161">
        <v>1526.242</v>
      </c>
      <c r="O72" s="161"/>
      <c r="P72" s="162">
        <v>28240.402000000002</v>
      </c>
      <c r="Q72" s="4"/>
    </row>
    <row r="73" spans="1:17" ht="12.75">
      <c r="A73" s="165" t="s">
        <v>53</v>
      </c>
      <c r="B73" s="166">
        <v>486.17</v>
      </c>
      <c r="C73" s="166">
        <v>1187.9</v>
      </c>
      <c r="D73" s="166">
        <v>967.8</v>
      </c>
      <c r="E73" s="166"/>
      <c r="F73" s="166"/>
      <c r="G73" s="166"/>
      <c r="H73" s="166">
        <v>2641.87</v>
      </c>
      <c r="I73" s="166">
        <v>4376.4</v>
      </c>
      <c r="J73" s="166">
        <v>16.38</v>
      </c>
      <c r="K73" s="166"/>
      <c r="L73" s="166"/>
      <c r="M73" s="166"/>
      <c r="N73" s="166">
        <v>1011.4459999999999</v>
      </c>
      <c r="O73" s="166"/>
      <c r="P73" s="167">
        <v>8046.0960000000005</v>
      </c>
      <c r="Q73" s="4"/>
    </row>
    <row r="74" spans="1:17" ht="12.75">
      <c r="A74" s="103" t="s">
        <v>54</v>
      </c>
      <c r="B74" s="23"/>
      <c r="C74" s="23">
        <v>987</v>
      </c>
      <c r="D74" s="23">
        <v>0.6</v>
      </c>
      <c r="E74" s="23"/>
      <c r="F74" s="23"/>
      <c r="G74" s="23"/>
      <c r="H74" s="23">
        <v>987.6</v>
      </c>
      <c r="I74" s="23">
        <v>354.9</v>
      </c>
      <c r="J74" s="23"/>
      <c r="K74" s="23"/>
      <c r="L74" s="23"/>
      <c r="M74" s="23"/>
      <c r="N74" s="23">
        <v>112.832</v>
      </c>
      <c r="O74" s="23"/>
      <c r="P74" s="104">
        <v>1455.3319999999999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465.15</v>
      </c>
      <c r="J75" s="23"/>
      <c r="K75" s="23"/>
      <c r="L75" s="23"/>
      <c r="M75" s="23"/>
      <c r="N75" s="23">
        <v>105.52199999999999</v>
      </c>
      <c r="O75" s="23"/>
      <c r="P75" s="104">
        <v>570.672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290.85</v>
      </c>
      <c r="J76" s="23"/>
      <c r="K76" s="23"/>
      <c r="L76" s="23"/>
      <c r="M76" s="23"/>
      <c r="N76" s="23"/>
      <c r="O76" s="23"/>
      <c r="P76" s="104">
        <v>290.85</v>
      </c>
      <c r="Q76" s="4"/>
    </row>
    <row r="77" spans="1:17" ht="12.75">
      <c r="A77" s="103" t="s">
        <v>57</v>
      </c>
      <c r="B77" s="23"/>
      <c r="C77" s="23"/>
      <c r="D77" s="23">
        <v>201.6</v>
      </c>
      <c r="E77" s="23"/>
      <c r="F77" s="23"/>
      <c r="G77" s="23"/>
      <c r="H77" s="23">
        <v>201.6</v>
      </c>
      <c r="I77" s="23">
        <v>94.5</v>
      </c>
      <c r="J77" s="23"/>
      <c r="K77" s="23"/>
      <c r="L77" s="23"/>
      <c r="M77" s="23"/>
      <c r="N77" s="23">
        <v>39.903999999999996</v>
      </c>
      <c r="O77" s="23"/>
      <c r="P77" s="104">
        <v>336.004</v>
      </c>
      <c r="Q77" s="4"/>
    </row>
    <row r="78" spans="1:17" ht="12.75">
      <c r="A78" s="103" t="s">
        <v>58</v>
      </c>
      <c r="B78" s="23">
        <v>37.82</v>
      </c>
      <c r="C78" s="23"/>
      <c r="D78" s="23">
        <v>177.3</v>
      </c>
      <c r="E78" s="23"/>
      <c r="F78" s="23"/>
      <c r="G78" s="23"/>
      <c r="H78" s="23">
        <v>215.12</v>
      </c>
      <c r="I78" s="23">
        <v>1277.85</v>
      </c>
      <c r="J78" s="23">
        <v>16.38</v>
      </c>
      <c r="K78" s="23"/>
      <c r="L78" s="23"/>
      <c r="M78" s="23"/>
      <c r="N78" s="23">
        <v>169.59199999999998</v>
      </c>
      <c r="O78" s="23"/>
      <c r="P78" s="104">
        <v>1678.942</v>
      </c>
      <c r="Q78" s="4"/>
    </row>
    <row r="79" spans="1:17" ht="12.75">
      <c r="A79" s="103" t="s">
        <v>59</v>
      </c>
      <c r="B79" s="23">
        <v>21.35</v>
      </c>
      <c r="C79" s="23">
        <v>21</v>
      </c>
      <c r="D79" s="23">
        <v>194.1</v>
      </c>
      <c r="E79" s="23"/>
      <c r="F79" s="23"/>
      <c r="G79" s="23"/>
      <c r="H79" s="23">
        <v>236.45</v>
      </c>
      <c r="I79" s="23">
        <v>170.1</v>
      </c>
      <c r="J79" s="23"/>
      <c r="K79" s="23"/>
      <c r="L79" s="23"/>
      <c r="M79" s="23"/>
      <c r="N79" s="23">
        <v>23.994</v>
      </c>
      <c r="O79" s="23"/>
      <c r="P79" s="104">
        <v>430.544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211.05</v>
      </c>
      <c r="J80" s="23"/>
      <c r="K80" s="23"/>
      <c r="L80" s="23"/>
      <c r="M80" s="23"/>
      <c r="N80" s="23">
        <v>143.10399999999998</v>
      </c>
      <c r="O80" s="23"/>
      <c r="P80" s="104">
        <v>354.154</v>
      </c>
      <c r="Q80" s="4"/>
    </row>
    <row r="81" spans="1:17" ht="12.75">
      <c r="A81" s="103" t="s">
        <v>61</v>
      </c>
      <c r="B81" s="26">
        <v>427</v>
      </c>
      <c r="C81" s="26">
        <v>179.9</v>
      </c>
      <c r="D81" s="26">
        <v>394.2</v>
      </c>
      <c r="E81" s="26"/>
      <c r="F81" s="26"/>
      <c r="G81" s="26"/>
      <c r="H81" s="26">
        <v>1001.1</v>
      </c>
      <c r="I81" s="26">
        <v>1512</v>
      </c>
      <c r="J81" s="26"/>
      <c r="K81" s="26"/>
      <c r="L81" s="26"/>
      <c r="M81" s="26"/>
      <c r="N81" s="26">
        <v>416.498</v>
      </c>
      <c r="O81" s="26"/>
      <c r="P81" s="106">
        <v>2929.598</v>
      </c>
      <c r="Q81" s="4"/>
    </row>
    <row r="82" spans="1:17" ht="12.75">
      <c r="A82" s="168" t="s">
        <v>62</v>
      </c>
      <c r="B82" s="166">
        <v>235.46</v>
      </c>
      <c r="C82" s="166">
        <v>2.1</v>
      </c>
      <c r="D82" s="166">
        <v>38.1</v>
      </c>
      <c r="E82" s="166"/>
      <c r="F82" s="166"/>
      <c r="G82" s="166"/>
      <c r="H82" s="166">
        <v>275.66</v>
      </c>
      <c r="I82" s="166">
        <v>5943</v>
      </c>
      <c r="J82" s="166"/>
      <c r="K82" s="166"/>
      <c r="L82" s="166"/>
      <c r="M82" s="166"/>
      <c r="N82" s="166">
        <v>12.985999999999999</v>
      </c>
      <c r="O82" s="166"/>
      <c r="P82" s="167">
        <v>6231.646</v>
      </c>
      <c r="Q82" s="4"/>
    </row>
    <row r="83" spans="1:17" ht="12.75">
      <c r="A83" s="168" t="s">
        <v>63</v>
      </c>
      <c r="B83" s="166">
        <v>192.15</v>
      </c>
      <c r="C83" s="166">
        <v>89</v>
      </c>
      <c r="D83" s="166">
        <v>1340.4</v>
      </c>
      <c r="E83" s="166">
        <v>186.62</v>
      </c>
      <c r="F83" s="166">
        <v>4496.7</v>
      </c>
      <c r="G83" s="166">
        <v>2593.48</v>
      </c>
      <c r="H83" s="166">
        <v>8898.35</v>
      </c>
      <c r="I83" s="166">
        <v>3776.85</v>
      </c>
      <c r="J83" s="166"/>
      <c r="K83" s="166">
        <v>56.7</v>
      </c>
      <c r="L83" s="166"/>
      <c r="M83" s="166">
        <v>58</v>
      </c>
      <c r="N83" s="166">
        <v>501.81</v>
      </c>
      <c r="O83" s="166"/>
      <c r="P83" s="167">
        <v>13291.71</v>
      </c>
      <c r="Q83" s="4"/>
    </row>
    <row r="84" spans="1:17" ht="12.75">
      <c r="A84" s="168" t="s">
        <v>64</v>
      </c>
      <c r="B84" s="166">
        <v>192.15</v>
      </c>
      <c r="C84" s="166">
        <v>89</v>
      </c>
      <c r="D84" s="166">
        <v>1340.4</v>
      </c>
      <c r="E84" s="166">
        <v>186.62</v>
      </c>
      <c r="F84" s="166">
        <v>4496.7</v>
      </c>
      <c r="G84" s="166">
        <v>2593.48</v>
      </c>
      <c r="H84" s="166">
        <v>8898.35</v>
      </c>
      <c r="I84" s="166">
        <v>2906.4</v>
      </c>
      <c r="J84" s="166"/>
      <c r="K84" s="166">
        <v>56.7</v>
      </c>
      <c r="L84" s="166"/>
      <c r="M84" s="166">
        <v>58</v>
      </c>
      <c r="N84" s="166">
        <v>490.71599999999995</v>
      </c>
      <c r="O84" s="166"/>
      <c r="P84" s="167">
        <v>12410.166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870.45</v>
      </c>
      <c r="J85" s="166"/>
      <c r="K85" s="166"/>
      <c r="L85" s="166"/>
      <c r="M85" s="166"/>
      <c r="N85" s="166">
        <v>11.094</v>
      </c>
      <c r="O85" s="166"/>
      <c r="P85" s="167">
        <v>881.5440000000001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670.95</v>
      </c>
      <c r="J86" s="172"/>
      <c r="K86" s="172"/>
      <c r="L86" s="172"/>
      <c r="M86" s="172"/>
      <c r="N86" s="172"/>
      <c r="O86" s="172"/>
      <c r="P86" s="173">
        <v>670.95</v>
      </c>
      <c r="Q86" s="4"/>
    </row>
    <row r="87" spans="1:17" ht="12.75">
      <c r="A87" s="90" t="s">
        <v>67</v>
      </c>
      <c r="B87" s="135">
        <v>1266.2</v>
      </c>
      <c r="C87" s="135"/>
      <c r="D87" s="135">
        <v>3625.8</v>
      </c>
      <c r="E87" s="135"/>
      <c r="F87" s="135"/>
      <c r="G87" s="135">
        <v>218.3</v>
      </c>
      <c r="H87" s="135">
        <v>5110.3</v>
      </c>
      <c r="I87" s="135">
        <v>6882</v>
      </c>
      <c r="J87" s="135"/>
      <c r="K87" s="135"/>
      <c r="L87" s="135">
        <v>8572.3</v>
      </c>
      <c r="M87" s="135"/>
      <c r="N87" s="135"/>
      <c r="O87" s="135"/>
      <c r="P87" s="132">
        <v>20564.6</v>
      </c>
      <c r="Q87" s="4"/>
    </row>
    <row r="88" spans="1:17" ht="13.5" thickBot="1">
      <c r="A88" s="97" t="s">
        <v>68</v>
      </c>
      <c r="B88" s="117">
        <v>350.3</v>
      </c>
      <c r="C88" s="117"/>
      <c r="D88" s="117">
        <v>908.8</v>
      </c>
      <c r="E88" s="117"/>
      <c r="F88" s="117"/>
      <c r="G88" s="117">
        <v>12.4</v>
      </c>
      <c r="H88" s="117">
        <v>1271.5</v>
      </c>
      <c r="I88" s="117">
        <v>1583.1</v>
      </c>
      <c r="J88" s="117"/>
      <c r="K88" s="117"/>
      <c r="L88" s="117">
        <v>1872.6</v>
      </c>
      <c r="M88" s="117"/>
      <c r="N88" s="117"/>
      <c r="O88" s="117"/>
      <c r="P88" s="118">
        <v>4727.2</v>
      </c>
      <c r="Q88" s="4"/>
    </row>
    <row r="89" spans="1:17" ht="12.75">
      <c r="A89" s="90" t="s">
        <v>74</v>
      </c>
      <c r="B89" s="152">
        <v>243890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134</v>
      </c>
      <c r="J89" s="138"/>
      <c r="K89" s="138"/>
      <c r="L89" s="139">
        <v>430.20972993679374</v>
      </c>
      <c r="M89" s="138" t="s">
        <v>78</v>
      </c>
      <c r="N89" s="138"/>
      <c r="O89" s="138"/>
      <c r="P89" s="140" t="s">
        <v>135</v>
      </c>
      <c r="Q89" s="2"/>
    </row>
    <row r="90" spans="1:17" ht="13.5" thickBot="1">
      <c r="A90" s="97" t="s">
        <v>79</v>
      </c>
      <c r="B90" s="188" t="s">
        <v>136</v>
      </c>
      <c r="C90" s="142" t="s">
        <v>80</v>
      </c>
      <c r="D90" s="142"/>
      <c r="E90" s="143" t="s">
        <v>137</v>
      </c>
      <c r="F90" s="142" t="s">
        <v>94</v>
      </c>
      <c r="G90" s="144" t="s">
        <v>95</v>
      </c>
      <c r="H90" s="144">
        <v>777.0052193066462</v>
      </c>
      <c r="I90" s="142" t="s">
        <v>138</v>
      </c>
      <c r="J90" s="142"/>
      <c r="K90" s="142"/>
      <c r="L90" s="145">
        <v>504.14192683393986</v>
      </c>
      <c r="M90" s="142" t="s">
        <v>83</v>
      </c>
      <c r="N90" s="142"/>
      <c r="O90" s="142"/>
      <c r="P90" s="146" t="s">
        <v>139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0"/>
  <sheetViews>
    <sheetView zoomScale="25" zoomScaleNormal="25" zoomScalePageLayoutView="0" workbookViewId="0" topLeftCell="A1">
      <selection activeCell="A47" sqref="A47:P91"/>
    </sheetView>
  </sheetViews>
  <sheetFormatPr defaultColWidth="9.140625" defaultRowHeight="12.75"/>
  <cols>
    <col min="1" max="1" width="26.00390625" style="0" customWidth="1"/>
  </cols>
  <sheetData>
    <row r="1" spans="1:17" ht="12.75">
      <c r="A1" s="564" t="s">
        <v>140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17" ht="12.75">
      <c r="A2" s="565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ht="12.75">
      <c r="A3" s="3" t="s">
        <v>86</v>
      </c>
      <c r="B3" s="2"/>
      <c r="C3" s="4"/>
      <c r="D3" s="4"/>
      <c r="E3" s="4"/>
      <c r="F3" s="2"/>
      <c r="G3" s="3"/>
      <c r="H3" s="4"/>
      <c r="I3" s="2"/>
      <c r="J3" s="2"/>
      <c r="K3" s="5"/>
      <c r="L3" s="5"/>
      <c r="M3" s="5"/>
      <c r="N3" s="2"/>
      <c r="O3" s="2"/>
      <c r="P3" s="2"/>
      <c r="Q3" s="2"/>
    </row>
    <row r="4" spans="1:17" ht="13.5" thickBot="1">
      <c r="A4" s="3" t="s">
        <v>3</v>
      </c>
      <c r="B4" s="2"/>
      <c r="C4" s="2"/>
      <c r="D4" s="4"/>
      <c r="E4" s="4"/>
      <c r="F4" s="2"/>
      <c r="G4" s="2"/>
      <c r="H4" s="2"/>
      <c r="I4" s="2"/>
      <c r="J4" s="2"/>
      <c r="K4" s="5"/>
      <c r="L4" s="2"/>
      <c r="M4" s="2"/>
      <c r="N4" s="2"/>
      <c r="O4" s="4"/>
      <c r="P4" s="4"/>
      <c r="Q4" s="4"/>
    </row>
    <row r="5" spans="1:17" ht="12.75">
      <c r="A5" s="90"/>
      <c r="B5" s="91" t="s">
        <v>4</v>
      </c>
      <c r="C5" s="92" t="s">
        <v>5</v>
      </c>
      <c r="D5" s="92" t="s">
        <v>6</v>
      </c>
      <c r="E5" s="92" t="s">
        <v>124</v>
      </c>
      <c r="F5" s="91" t="s">
        <v>125</v>
      </c>
      <c r="G5" s="91" t="s">
        <v>7</v>
      </c>
      <c r="H5" s="91" t="s">
        <v>8</v>
      </c>
      <c r="I5" s="91" t="s">
        <v>9</v>
      </c>
      <c r="J5" s="92" t="s">
        <v>10</v>
      </c>
      <c r="K5" s="91" t="s">
        <v>11</v>
      </c>
      <c r="L5" s="91" t="s">
        <v>88</v>
      </c>
      <c r="M5" s="91" t="s">
        <v>13</v>
      </c>
      <c r="N5" s="92" t="s">
        <v>14</v>
      </c>
      <c r="O5" s="92" t="s">
        <v>89</v>
      </c>
      <c r="P5" s="92" t="s">
        <v>16</v>
      </c>
      <c r="Q5" s="94" t="s">
        <v>17</v>
      </c>
    </row>
    <row r="6" spans="1:17" ht="12.75">
      <c r="A6" s="95" t="s">
        <v>18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126</v>
      </c>
      <c r="G6" s="12" t="s">
        <v>127</v>
      </c>
      <c r="H6" s="12" t="s">
        <v>23</v>
      </c>
      <c r="I6" s="12" t="s">
        <v>22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141</v>
      </c>
      <c r="O6" s="96" t="s">
        <v>29</v>
      </c>
      <c r="P6" s="12" t="s">
        <v>28</v>
      </c>
      <c r="Q6" s="96" t="s">
        <v>29</v>
      </c>
    </row>
    <row r="7" spans="1:17" ht="13.5" thickBot="1">
      <c r="A7" s="97" t="s">
        <v>30</v>
      </c>
      <c r="B7" s="98" t="s">
        <v>31</v>
      </c>
      <c r="C7" s="99" t="s">
        <v>31</v>
      </c>
      <c r="D7" s="99" t="s">
        <v>31</v>
      </c>
      <c r="E7" s="99" t="s">
        <v>31</v>
      </c>
      <c r="F7" s="98" t="s">
        <v>31</v>
      </c>
      <c r="G7" s="98" t="s">
        <v>128</v>
      </c>
      <c r="H7" s="98" t="s">
        <v>31</v>
      </c>
      <c r="I7" s="98" t="s">
        <v>31</v>
      </c>
      <c r="J7" s="99" t="s">
        <v>31</v>
      </c>
      <c r="K7" s="98" t="s">
        <v>31</v>
      </c>
      <c r="L7" s="98" t="s">
        <v>32</v>
      </c>
      <c r="M7" s="98" t="s">
        <v>32</v>
      </c>
      <c r="N7" s="99" t="s">
        <v>33</v>
      </c>
      <c r="O7" s="101" t="s">
        <v>34</v>
      </c>
      <c r="P7" s="99" t="s">
        <v>33</v>
      </c>
      <c r="Q7" s="101" t="s">
        <v>34</v>
      </c>
    </row>
    <row r="8" spans="1:17" ht="12.75">
      <c r="A8" s="154" t="s">
        <v>35</v>
      </c>
      <c r="B8" s="155">
        <v>4295</v>
      </c>
      <c r="C8" s="155"/>
      <c r="D8" s="155"/>
      <c r="E8" s="155">
        <v>10330</v>
      </c>
      <c r="F8" s="155">
        <v>4792</v>
      </c>
      <c r="G8" s="155">
        <v>15122</v>
      </c>
      <c r="H8" s="155">
        <v>297</v>
      </c>
      <c r="I8" s="155">
        <v>15248</v>
      </c>
      <c r="J8" s="155">
        <v>11750</v>
      </c>
      <c r="K8" s="155">
        <v>2736</v>
      </c>
      <c r="L8" s="155">
        <v>22</v>
      </c>
      <c r="M8" s="155"/>
      <c r="N8" s="155">
        <v>9335</v>
      </c>
      <c r="O8" s="155">
        <v>60</v>
      </c>
      <c r="P8" s="155"/>
      <c r="Q8" s="156"/>
    </row>
    <row r="9" spans="1:17" ht="12.75">
      <c r="A9" s="103" t="s">
        <v>36</v>
      </c>
      <c r="B9" s="23">
        <v>537</v>
      </c>
      <c r="C9" s="23"/>
      <c r="D9" s="23"/>
      <c r="E9" s="23"/>
      <c r="F9" s="23"/>
      <c r="G9" s="23"/>
      <c r="H9" s="23"/>
      <c r="I9" s="23"/>
      <c r="J9" s="23"/>
      <c r="K9" s="23">
        <v>14503</v>
      </c>
      <c r="L9" s="23"/>
      <c r="M9" s="23"/>
      <c r="N9" s="23"/>
      <c r="O9" s="23"/>
      <c r="P9" s="23">
        <v>621</v>
      </c>
      <c r="Q9" s="104"/>
    </row>
    <row r="10" spans="1:17" ht="12.75">
      <c r="A10" s="103" t="s">
        <v>37</v>
      </c>
      <c r="B10" s="23"/>
      <c r="C10" s="23"/>
      <c r="D10" s="23"/>
      <c r="E10" s="23">
        <v>245</v>
      </c>
      <c r="F10" s="23"/>
      <c r="G10" s="23">
        <v>245</v>
      </c>
      <c r="H10" s="23"/>
      <c r="I10" s="23"/>
      <c r="J10" s="23"/>
      <c r="K10" s="23">
        <v>54</v>
      </c>
      <c r="L10" s="23"/>
      <c r="M10" s="23"/>
      <c r="N10" s="23"/>
      <c r="O10" s="23"/>
      <c r="P10" s="23"/>
      <c r="Q10" s="104"/>
    </row>
    <row r="11" spans="1:17" ht="12.75">
      <c r="A11" s="103" t="s">
        <v>38</v>
      </c>
      <c r="B11" s="23"/>
      <c r="C11" s="23"/>
      <c r="D11" s="23"/>
      <c r="E11" s="23"/>
      <c r="F11" s="23"/>
      <c r="G11" s="23"/>
      <c r="H11" s="23"/>
      <c r="I11" s="23"/>
      <c r="J11" s="23"/>
      <c r="K11" s="23">
        <v>92</v>
      </c>
      <c r="L11" s="23"/>
      <c r="M11" s="23"/>
      <c r="N11" s="23"/>
      <c r="O11" s="23"/>
      <c r="P11" s="23"/>
      <c r="Q11" s="104"/>
    </row>
    <row r="12" spans="1:17" ht="12.75">
      <c r="A12" s="103" t="s">
        <v>39</v>
      </c>
      <c r="B12" s="23">
        <v>-136</v>
      </c>
      <c r="C12" s="23">
        <v>20</v>
      </c>
      <c r="D12" s="23"/>
      <c r="E12" s="23">
        <v>-1642</v>
      </c>
      <c r="F12" s="23"/>
      <c r="G12" s="23">
        <v>-1642</v>
      </c>
      <c r="H12" s="23"/>
      <c r="I12" s="23"/>
      <c r="J12" s="23"/>
      <c r="K12" s="23">
        <v>-96</v>
      </c>
      <c r="L12" s="23"/>
      <c r="M12" s="23"/>
      <c r="N12" s="23"/>
      <c r="O12" s="23"/>
      <c r="P12" s="23"/>
      <c r="Q12" s="104"/>
    </row>
    <row r="13" spans="1:17" ht="12.75">
      <c r="A13" s="10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>
        <v>-75</v>
      </c>
      <c r="L13" s="26"/>
      <c r="M13" s="26"/>
      <c r="N13" s="26"/>
      <c r="O13" s="26"/>
      <c r="P13" s="26"/>
      <c r="Q13" s="106"/>
    </row>
    <row r="14" spans="1:17" ht="12.75">
      <c r="A14" s="105" t="s">
        <v>41</v>
      </c>
      <c r="B14" s="26">
        <v>4696</v>
      </c>
      <c r="C14" s="26">
        <v>20</v>
      </c>
      <c r="D14" s="26">
        <v>0</v>
      </c>
      <c r="E14" s="26">
        <v>8443</v>
      </c>
      <c r="F14" s="26">
        <v>4792</v>
      </c>
      <c r="G14" s="26">
        <v>13235</v>
      </c>
      <c r="H14" s="26">
        <v>297</v>
      </c>
      <c r="I14" s="26">
        <v>15248</v>
      </c>
      <c r="J14" s="26">
        <v>11750</v>
      </c>
      <c r="K14" s="26">
        <v>16922</v>
      </c>
      <c r="L14" s="26">
        <v>22</v>
      </c>
      <c r="M14" s="26"/>
      <c r="N14" s="26">
        <v>9335</v>
      </c>
      <c r="O14" s="26">
        <v>60</v>
      </c>
      <c r="P14" s="26">
        <v>621</v>
      </c>
      <c r="Q14" s="106"/>
    </row>
    <row r="15" spans="1:17" ht="13.5" thickBot="1">
      <c r="A15" s="10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>
        <v>88</v>
      </c>
      <c r="L15" s="23"/>
      <c r="M15" s="23"/>
      <c r="N15" s="23"/>
      <c r="O15" s="23"/>
      <c r="P15" s="23"/>
      <c r="Q15" s="104"/>
    </row>
    <row r="16" spans="1:17" ht="13.5" thickBot="1">
      <c r="A16" s="157" t="s">
        <v>43</v>
      </c>
      <c r="B16" s="158">
        <v>4696</v>
      </c>
      <c r="C16" s="158">
        <v>20</v>
      </c>
      <c r="D16" s="158">
        <v>0</v>
      </c>
      <c r="E16" s="158">
        <v>8443</v>
      </c>
      <c r="F16" s="158">
        <v>4792</v>
      </c>
      <c r="G16" s="158">
        <v>13235</v>
      </c>
      <c r="H16" s="158">
        <v>297</v>
      </c>
      <c r="I16" s="158">
        <v>15248</v>
      </c>
      <c r="J16" s="158">
        <v>11750</v>
      </c>
      <c r="K16" s="158">
        <v>17010</v>
      </c>
      <c r="L16" s="158">
        <v>22</v>
      </c>
      <c r="M16" s="158"/>
      <c r="N16" s="158">
        <v>9335</v>
      </c>
      <c r="O16" s="158">
        <v>60</v>
      </c>
      <c r="P16" s="158">
        <v>621</v>
      </c>
      <c r="Q16" s="159"/>
    </row>
    <row r="17" spans="1:17" ht="13.5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2.75">
      <c r="A18" s="160" t="s">
        <v>44</v>
      </c>
      <c r="B18" s="161">
        <v>-3661</v>
      </c>
      <c r="C18" s="161">
        <v>1969</v>
      </c>
      <c r="D18" s="161">
        <v>28</v>
      </c>
      <c r="E18" s="161">
        <v>-16</v>
      </c>
      <c r="F18" s="161">
        <v>-4792</v>
      </c>
      <c r="G18" s="161">
        <v>-4808</v>
      </c>
      <c r="H18" s="161"/>
      <c r="I18" s="161"/>
      <c r="J18" s="161"/>
      <c r="K18" s="161">
        <v>-3217</v>
      </c>
      <c r="L18" s="161">
        <v>0</v>
      </c>
      <c r="M18" s="161">
        <v>140</v>
      </c>
      <c r="N18" s="161">
        <v>-9335</v>
      </c>
      <c r="O18" s="161"/>
      <c r="P18" s="161">
        <v>18078</v>
      </c>
      <c r="Q18" s="162"/>
    </row>
    <row r="19" spans="1:17" ht="12.75">
      <c r="A19" s="103" t="s">
        <v>45</v>
      </c>
      <c r="B19" s="23">
        <v>-931</v>
      </c>
      <c r="C19" s="23"/>
      <c r="D19" s="23"/>
      <c r="E19" s="23"/>
      <c r="F19" s="23">
        <v>-4792</v>
      </c>
      <c r="G19" s="23">
        <v>-4792</v>
      </c>
      <c r="H19" s="23"/>
      <c r="I19" s="23"/>
      <c r="J19" s="23"/>
      <c r="K19" s="23">
        <v>-1861</v>
      </c>
      <c r="L19" s="23"/>
      <c r="M19" s="23"/>
      <c r="N19" s="23">
        <v>-9335</v>
      </c>
      <c r="O19" s="23"/>
      <c r="P19" s="23">
        <v>21726</v>
      </c>
      <c r="Q19" s="104"/>
    </row>
    <row r="20" spans="1:17" ht="12.75">
      <c r="A20" s="103" t="s">
        <v>46</v>
      </c>
      <c r="B20" s="23">
        <v>-291</v>
      </c>
      <c r="C20" s="23">
        <v>190</v>
      </c>
      <c r="D20" s="23"/>
      <c r="E20" s="23"/>
      <c r="F20" s="23"/>
      <c r="G20" s="23"/>
      <c r="H20" s="23"/>
      <c r="I20" s="23"/>
      <c r="J20" s="23"/>
      <c r="K20" s="23">
        <v>-10</v>
      </c>
      <c r="L20" s="23"/>
      <c r="M20" s="23">
        <v>140</v>
      </c>
      <c r="N20" s="23"/>
      <c r="O20" s="23"/>
      <c r="P20" s="23"/>
      <c r="Q20" s="104"/>
    </row>
    <row r="21" spans="1:17" ht="12.75">
      <c r="A21" s="103" t="s">
        <v>47</v>
      </c>
      <c r="B21" s="23">
        <v>-2439</v>
      </c>
      <c r="C21" s="23">
        <v>1789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04"/>
    </row>
    <row r="22" spans="1:17" ht="12.75">
      <c r="A22" s="103" t="s">
        <v>48</v>
      </c>
      <c r="B22" s="23"/>
      <c r="C22" s="23">
        <v>-10</v>
      </c>
      <c r="D22" s="23">
        <v>30</v>
      </c>
      <c r="E22" s="23">
        <v>-16</v>
      </c>
      <c r="F22" s="23"/>
      <c r="G22" s="23">
        <v>-16</v>
      </c>
      <c r="H22" s="23"/>
      <c r="I22" s="23"/>
      <c r="J22" s="23"/>
      <c r="K22" s="23">
        <v>-3</v>
      </c>
      <c r="L22" s="23"/>
      <c r="M22" s="23"/>
      <c r="N22" s="23"/>
      <c r="O22" s="23"/>
      <c r="P22" s="23"/>
      <c r="Q22" s="104"/>
    </row>
    <row r="23" spans="1:17" ht="12.75">
      <c r="A23" s="103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-854</v>
      </c>
      <c r="L23" s="23"/>
      <c r="M23" s="23"/>
      <c r="N23" s="23"/>
      <c r="O23" s="23"/>
      <c r="P23" s="23">
        <v>-235</v>
      </c>
      <c r="Q23" s="104"/>
    </row>
    <row r="24" spans="1:17" ht="13.5" thickBot="1">
      <c r="A24" s="103" t="s">
        <v>50</v>
      </c>
      <c r="B24" s="23"/>
      <c r="C24" s="23"/>
      <c r="D24" s="23">
        <v>-2</v>
      </c>
      <c r="E24" s="23"/>
      <c r="F24" s="23"/>
      <c r="G24" s="23"/>
      <c r="H24" s="23"/>
      <c r="I24" s="23"/>
      <c r="J24" s="23"/>
      <c r="K24" s="23">
        <v>-489</v>
      </c>
      <c r="L24" s="23"/>
      <c r="M24" s="23"/>
      <c r="N24" s="23"/>
      <c r="O24" s="23"/>
      <c r="P24" s="23">
        <v>-3413</v>
      </c>
      <c r="Q24" s="104"/>
    </row>
    <row r="25" spans="1:17" ht="13.5" thickBot="1">
      <c r="A25" s="157" t="s">
        <v>51</v>
      </c>
      <c r="B25" s="158">
        <v>1035</v>
      </c>
      <c r="C25" s="158">
        <v>1989</v>
      </c>
      <c r="D25" s="158">
        <v>28</v>
      </c>
      <c r="E25" s="158">
        <v>8427</v>
      </c>
      <c r="F25" s="158">
        <v>0</v>
      </c>
      <c r="G25" s="158">
        <v>8427</v>
      </c>
      <c r="H25" s="158">
        <v>297</v>
      </c>
      <c r="I25" s="158">
        <v>15248</v>
      </c>
      <c r="J25" s="158">
        <v>11750</v>
      </c>
      <c r="K25" s="158">
        <v>13793</v>
      </c>
      <c r="L25" s="158">
        <v>22</v>
      </c>
      <c r="M25" s="158">
        <v>140</v>
      </c>
      <c r="N25" s="158">
        <v>0</v>
      </c>
      <c r="O25" s="158">
        <v>60</v>
      </c>
      <c r="P25" s="158">
        <v>18699</v>
      </c>
      <c r="Q25" s="158">
        <v>0</v>
      </c>
    </row>
    <row r="26" spans="1:17" ht="13.5" thickBo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2.75">
      <c r="A27" s="160" t="s">
        <v>52</v>
      </c>
      <c r="B27" s="161">
        <v>1035</v>
      </c>
      <c r="C27" s="161">
        <v>1989</v>
      </c>
      <c r="D27" s="161">
        <v>28</v>
      </c>
      <c r="E27" s="161">
        <v>8427</v>
      </c>
      <c r="F27" s="161"/>
      <c r="G27" s="161">
        <v>8427</v>
      </c>
      <c r="H27" s="161">
        <v>297</v>
      </c>
      <c r="I27" s="161">
        <v>15248</v>
      </c>
      <c r="J27" s="161">
        <v>11750</v>
      </c>
      <c r="K27" s="161">
        <v>13793</v>
      </c>
      <c r="L27" s="161">
        <v>22</v>
      </c>
      <c r="M27" s="161">
        <v>140</v>
      </c>
      <c r="N27" s="161"/>
      <c r="O27" s="161">
        <v>60</v>
      </c>
      <c r="P27" s="161">
        <v>18699</v>
      </c>
      <c r="Q27" s="162"/>
    </row>
    <row r="28" spans="1:17" ht="12.75">
      <c r="A28" s="165" t="s">
        <v>53</v>
      </c>
      <c r="B28" s="166">
        <v>539</v>
      </c>
      <c r="C28" s="166">
        <v>1830</v>
      </c>
      <c r="D28" s="166"/>
      <c r="E28" s="166">
        <v>3298</v>
      </c>
      <c r="F28" s="166"/>
      <c r="G28" s="166">
        <v>3298</v>
      </c>
      <c r="H28" s="166"/>
      <c r="I28" s="166"/>
      <c r="J28" s="166"/>
      <c r="K28" s="166">
        <v>4102</v>
      </c>
      <c r="L28" s="166">
        <v>22</v>
      </c>
      <c r="M28" s="166"/>
      <c r="N28" s="166"/>
      <c r="O28" s="166"/>
      <c r="P28" s="166">
        <v>12171</v>
      </c>
      <c r="Q28" s="167"/>
    </row>
    <row r="29" spans="1:17" ht="12.75">
      <c r="A29" s="103" t="s">
        <v>54</v>
      </c>
      <c r="B29" s="23"/>
      <c r="C29" s="23">
        <v>1546</v>
      </c>
      <c r="D29" s="23"/>
      <c r="E29" s="23">
        <v>1</v>
      </c>
      <c r="F29" s="23"/>
      <c r="G29" s="23">
        <v>1</v>
      </c>
      <c r="H29" s="23"/>
      <c r="I29" s="23"/>
      <c r="J29" s="23"/>
      <c r="K29" s="23">
        <v>357</v>
      </c>
      <c r="L29" s="23"/>
      <c r="M29" s="23"/>
      <c r="N29" s="23"/>
      <c r="O29" s="23"/>
      <c r="P29" s="23">
        <v>1478</v>
      </c>
      <c r="Q29" s="104"/>
    </row>
    <row r="30" spans="1:17" ht="12.75">
      <c r="A30" s="10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>
        <v>398</v>
      </c>
      <c r="L30" s="23"/>
      <c r="M30" s="23"/>
      <c r="N30" s="23"/>
      <c r="O30" s="23"/>
      <c r="P30" s="23">
        <v>1348</v>
      </c>
      <c r="Q30" s="104"/>
    </row>
    <row r="31" spans="1:17" ht="12.75">
      <c r="A31" s="103" t="s">
        <v>56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236</v>
      </c>
      <c r="L31" s="23"/>
      <c r="M31" s="23"/>
      <c r="N31" s="23"/>
      <c r="O31" s="23"/>
      <c r="P31" s="23"/>
      <c r="Q31" s="104"/>
    </row>
    <row r="32" spans="1:17" ht="12.75">
      <c r="A32" s="103" t="s">
        <v>57</v>
      </c>
      <c r="B32" s="23"/>
      <c r="C32" s="23"/>
      <c r="D32" s="23"/>
      <c r="E32" s="23">
        <v>728</v>
      </c>
      <c r="F32" s="23"/>
      <c r="G32" s="23">
        <v>728</v>
      </c>
      <c r="H32" s="23"/>
      <c r="I32" s="23"/>
      <c r="J32" s="23"/>
      <c r="K32" s="23">
        <v>143</v>
      </c>
      <c r="L32" s="23"/>
      <c r="M32" s="23"/>
      <c r="N32" s="23"/>
      <c r="O32" s="23"/>
      <c r="P32" s="23">
        <v>471</v>
      </c>
      <c r="Q32" s="104"/>
    </row>
    <row r="33" spans="1:17" ht="12.75">
      <c r="A33" s="103" t="s">
        <v>58</v>
      </c>
      <c r="B33" s="23">
        <v>28</v>
      </c>
      <c r="C33" s="23"/>
      <c r="D33" s="23"/>
      <c r="E33" s="23">
        <v>653</v>
      </c>
      <c r="F33" s="23"/>
      <c r="G33" s="23">
        <v>653</v>
      </c>
      <c r="H33" s="23"/>
      <c r="I33" s="23"/>
      <c r="J33" s="23"/>
      <c r="K33" s="23">
        <v>1258</v>
      </c>
      <c r="L33" s="23">
        <v>22</v>
      </c>
      <c r="M33" s="23"/>
      <c r="N33" s="23"/>
      <c r="O33" s="23"/>
      <c r="P33" s="23">
        <v>2134</v>
      </c>
      <c r="Q33" s="104"/>
    </row>
    <row r="34" spans="1:17" ht="12.75">
      <c r="A34" s="103" t="s">
        <v>59</v>
      </c>
      <c r="B34" s="23">
        <v>30</v>
      </c>
      <c r="C34" s="23"/>
      <c r="D34" s="23"/>
      <c r="E34" s="23">
        <v>635</v>
      </c>
      <c r="F34" s="23"/>
      <c r="G34" s="23">
        <v>635</v>
      </c>
      <c r="H34" s="23"/>
      <c r="I34" s="23"/>
      <c r="J34" s="23"/>
      <c r="K34" s="23">
        <v>200</v>
      </c>
      <c r="L34" s="23"/>
      <c r="M34" s="23"/>
      <c r="N34" s="23"/>
      <c r="O34" s="23"/>
      <c r="P34" s="23">
        <v>307</v>
      </c>
      <c r="Q34" s="104"/>
    </row>
    <row r="35" spans="1:17" ht="12.75">
      <c r="A35" s="103" t="s">
        <v>60</v>
      </c>
      <c r="B35" s="23"/>
      <c r="C35" s="23"/>
      <c r="D35" s="23"/>
      <c r="E35" s="23"/>
      <c r="F35" s="23"/>
      <c r="G35" s="23"/>
      <c r="H35" s="23"/>
      <c r="I35" s="23"/>
      <c r="J35" s="23"/>
      <c r="K35" s="23">
        <v>153</v>
      </c>
      <c r="L35" s="23"/>
      <c r="M35" s="23"/>
      <c r="N35" s="23"/>
      <c r="O35" s="23"/>
      <c r="P35" s="23">
        <v>1392</v>
      </c>
      <c r="Q35" s="104"/>
    </row>
    <row r="36" spans="1:17" ht="12.75">
      <c r="A36" s="103" t="s">
        <v>61</v>
      </c>
      <c r="B36" s="23">
        <v>481</v>
      </c>
      <c r="C36" s="23">
        <v>284</v>
      </c>
      <c r="D36" s="23"/>
      <c r="E36" s="23">
        <v>1281</v>
      </c>
      <c r="F36" s="23"/>
      <c r="G36" s="23">
        <v>1281</v>
      </c>
      <c r="H36" s="23"/>
      <c r="I36" s="23"/>
      <c r="J36" s="23"/>
      <c r="K36" s="23">
        <v>1357</v>
      </c>
      <c r="L36" s="23">
        <v>0</v>
      </c>
      <c r="M36" s="23"/>
      <c r="N36" s="23"/>
      <c r="O36" s="23"/>
      <c r="P36" s="23">
        <v>5041</v>
      </c>
      <c r="Q36" s="104"/>
    </row>
    <row r="37" spans="1:17" ht="12.75">
      <c r="A37" s="168" t="s">
        <v>62</v>
      </c>
      <c r="B37" s="169">
        <v>263</v>
      </c>
      <c r="C37" s="169">
        <v>2</v>
      </c>
      <c r="D37" s="169"/>
      <c r="E37" s="169">
        <v>245</v>
      </c>
      <c r="F37" s="169"/>
      <c r="G37" s="169">
        <v>245</v>
      </c>
      <c r="H37" s="169"/>
      <c r="I37" s="169"/>
      <c r="J37" s="169"/>
      <c r="K37" s="169">
        <v>5616</v>
      </c>
      <c r="L37" s="169"/>
      <c r="M37" s="169"/>
      <c r="N37" s="169"/>
      <c r="O37" s="169"/>
      <c r="P37" s="169">
        <v>159</v>
      </c>
      <c r="Q37" s="170"/>
    </row>
    <row r="38" spans="1:17" ht="12.75">
      <c r="A38" s="168" t="s">
        <v>63</v>
      </c>
      <c r="B38" s="169">
        <v>233</v>
      </c>
      <c r="C38" s="169">
        <v>157</v>
      </c>
      <c r="D38" s="169">
        <v>28</v>
      </c>
      <c r="E38" s="169">
        <v>4884</v>
      </c>
      <c r="F38" s="169"/>
      <c r="G38" s="169">
        <v>4884</v>
      </c>
      <c r="H38" s="169">
        <v>297</v>
      </c>
      <c r="I38" s="169">
        <v>15248</v>
      </c>
      <c r="J38" s="169">
        <v>11750</v>
      </c>
      <c r="K38" s="169">
        <v>3383</v>
      </c>
      <c r="L38" s="169"/>
      <c r="M38" s="169">
        <v>140</v>
      </c>
      <c r="N38" s="169"/>
      <c r="O38" s="169">
        <v>60</v>
      </c>
      <c r="P38" s="169">
        <v>6369</v>
      </c>
      <c r="Q38" s="170"/>
    </row>
    <row r="39" spans="1:17" ht="12.75">
      <c r="A39" s="168" t="s">
        <v>64</v>
      </c>
      <c r="B39" s="169">
        <v>233</v>
      </c>
      <c r="C39" s="169">
        <v>157</v>
      </c>
      <c r="D39" s="169">
        <v>28</v>
      </c>
      <c r="E39" s="169">
        <v>4884</v>
      </c>
      <c r="F39" s="169"/>
      <c r="G39" s="169">
        <v>4884</v>
      </c>
      <c r="H39" s="169">
        <v>297</v>
      </c>
      <c r="I39" s="169">
        <v>15248</v>
      </c>
      <c r="J39" s="169">
        <v>11750</v>
      </c>
      <c r="K39" s="169">
        <v>2505</v>
      </c>
      <c r="L39" s="169"/>
      <c r="M39" s="169">
        <v>140</v>
      </c>
      <c r="N39" s="169"/>
      <c r="O39" s="169">
        <v>60</v>
      </c>
      <c r="P39" s="169">
        <v>6238</v>
      </c>
      <c r="Q39" s="170"/>
    </row>
    <row r="40" spans="1:17" ht="12.75">
      <c r="A40" s="168" t="s">
        <v>65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>
        <v>878</v>
      </c>
      <c r="L40" s="169"/>
      <c r="M40" s="169"/>
      <c r="N40" s="169"/>
      <c r="O40" s="169"/>
      <c r="P40" s="169">
        <v>131</v>
      </c>
      <c r="Q40" s="170"/>
    </row>
    <row r="41" spans="1:17" ht="13.5" thickBot="1">
      <c r="A41" s="171" t="s">
        <v>66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>
        <v>692</v>
      </c>
      <c r="L41" s="172"/>
      <c r="M41" s="172"/>
      <c r="N41" s="172"/>
      <c r="O41" s="172"/>
      <c r="P41" s="172"/>
      <c r="Q41" s="173"/>
    </row>
    <row r="42" spans="1:17" ht="12.75">
      <c r="A42" s="90" t="s">
        <v>67</v>
      </c>
      <c r="B42" s="119">
        <v>1207</v>
      </c>
      <c r="C42" s="119"/>
      <c r="D42" s="119"/>
      <c r="E42" s="119">
        <v>4362.2</v>
      </c>
      <c r="F42" s="119"/>
      <c r="G42" s="119">
        <v>4362.2</v>
      </c>
      <c r="H42" s="119"/>
      <c r="I42" s="119"/>
      <c r="J42" s="119">
        <v>137.2</v>
      </c>
      <c r="K42" s="119">
        <v>6684.9</v>
      </c>
      <c r="L42" s="119"/>
      <c r="M42" s="119"/>
      <c r="N42" s="119">
        <v>9334.8</v>
      </c>
      <c r="O42" s="119"/>
      <c r="P42" s="119">
        <v>21726.1</v>
      </c>
      <c r="Q42" s="120"/>
    </row>
    <row r="43" spans="1:17" ht="13.5" thickBot="1">
      <c r="A43" s="97" t="s">
        <v>68</v>
      </c>
      <c r="B43" s="121">
        <v>323.3</v>
      </c>
      <c r="C43" s="121"/>
      <c r="D43" s="121"/>
      <c r="E43" s="121">
        <v>1069.1</v>
      </c>
      <c r="F43" s="121"/>
      <c r="G43" s="121">
        <v>1069.1</v>
      </c>
      <c r="H43" s="121"/>
      <c r="I43" s="121"/>
      <c r="J43" s="121">
        <v>12.4</v>
      </c>
      <c r="K43" s="121">
        <v>1583.1</v>
      </c>
      <c r="L43" s="121"/>
      <c r="M43" s="121"/>
      <c r="N43" s="121">
        <v>1880.8</v>
      </c>
      <c r="O43" s="121"/>
      <c r="P43" s="121">
        <v>4868.7</v>
      </c>
      <c r="Q43" s="122"/>
    </row>
    <row r="44" spans="1:17" ht="12.75">
      <c r="A44" s="2"/>
      <c r="B44" s="5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4"/>
      <c r="P44" s="4"/>
      <c r="Q44" s="2"/>
    </row>
    <row r="45" spans="1:17" ht="12.75">
      <c r="A45" s="2"/>
      <c r="B45" s="2"/>
      <c r="C45" s="4"/>
      <c r="D45" s="2"/>
      <c r="E45" s="2"/>
      <c r="F45" s="2"/>
      <c r="G45" s="2"/>
      <c r="H45" s="4"/>
      <c r="I45" s="2"/>
      <c r="J45" s="2"/>
      <c r="K45" s="2"/>
      <c r="L45" s="2"/>
      <c r="M45" s="2"/>
      <c r="N45" s="4"/>
      <c r="O45" s="4"/>
      <c r="P45" s="4"/>
      <c r="Q45" s="2"/>
    </row>
    <row r="46" spans="1: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564" t="s">
        <v>140</v>
      </c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2"/>
    </row>
    <row r="48" spans="1:17" ht="12.75">
      <c r="A48" s="566" t="s">
        <v>69</v>
      </c>
      <c r="B48" s="566"/>
      <c r="C48" s="566"/>
      <c r="D48" s="566"/>
      <c r="E48" s="566"/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6"/>
      <c r="Q48" s="4"/>
    </row>
    <row r="49" spans="1:17" ht="12.75">
      <c r="A49" s="3" t="str">
        <f>A3</f>
        <v>Tarih:03/02/2003</v>
      </c>
      <c r="B49" s="2"/>
      <c r="C49" s="4"/>
      <c r="D49" s="4"/>
      <c r="E49" s="5"/>
      <c r="F49" s="4"/>
      <c r="G49" s="2"/>
      <c r="H49" s="2"/>
      <c r="I49" s="2"/>
      <c r="J49" s="2"/>
      <c r="K49" s="4"/>
      <c r="L49" s="2"/>
      <c r="M49" s="2"/>
      <c r="N49" s="2"/>
      <c r="O49" s="4"/>
      <c r="P49" s="4"/>
      <c r="Q49" s="4"/>
    </row>
    <row r="50" spans="1:17" ht="13.5" thickBot="1">
      <c r="A50" s="3" t="str">
        <f>A4</f>
        <v>Hazırlayan:ETKB/APKK/PFD</v>
      </c>
      <c r="B50" s="2"/>
      <c r="C50" s="4"/>
      <c r="D50" s="4"/>
      <c r="E50" s="4"/>
      <c r="F50" s="55"/>
      <c r="G50" s="55"/>
      <c r="H50" s="55"/>
      <c r="I50" s="55"/>
      <c r="J50" s="55"/>
      <c r="K50" s="55"/>
      <c r="L50" s="2"/>
      <c r="M50" s="2"/>
      <c r="N50" s="2"/>
      <c r="O50" s="4"/>
      <c r="P50" s="4"/>
      <c r="Q50" s="4"/>
    </row>
    <row r="51" spans="1:17" ht="12.75">
      <c r="A51" s="123"/>
      <c r="B51" s="124"/>
      <c r="C51" s="124" t="s">
        <v>70</v>
      </c>
      <c r="D51" s="125"/>
      <c r="E51" s="125"/>
      <c r="F51" s="124"/>
      <c r="G51" s="124"/>
      <c r="H51" s="124" t="s">
        <v>71</v>
      </c>
      <c r="I51" s="124"/>
      <c r="J51" s="124"/>
      <c r="K51" s="125"/>
      <c r="L51" s="124"/>
      <c r="M51" s="124"/>
      <c r="N51" s="124"/>
      <c r="O51" s="93"/>
      <c r="P51" s="94"/>
      <c r="Q51" s="189"/>
    </row>
    <row r="52" spans="1:17" ht="13.5" thickBot="1">
      <c r="A52" s="126"/>
      <c r="B52" s="127" t="s">
        <v>4</v>
      </c>
      <c r="C52" s="127" t="s">
        <v>72</v>
      </c>
      <c r="D52" s="127" t="s">
        <v>7</v>
      </c>
      <c r="E52" s="127" t="s">
        <v>8</v>
      </c>
      <c r="F52" s="127" t="s">
        <v>9</v>
      </c>
      <c r="G52" s="127" t="s">
        <v>10</v>
      </c>
      <c r="H52" s="127" t="s">
        <v>73</v>
      </c>
      <c r="I52" s="127" t="s">
        <v>11</v>
      </c>
      <c r="J52" s="127" t="s">
        <v>88</v>
      </c>
      <c r="K52" s="127" t="s">
        <v>13</v>
      </c>
      <c r="L52" s="127" t="s">
        <v>14</v>
      </c>
      <c r="M52" s="127" t="s">
        <v>89</v>
      </c>
      <c r="N52" s="127" t="s">
        <v>16</v>
      </c>
      <c r="O52" s="128" t="s">
        <v>17</v>
      </c>
      <c r="P52" s="129" t="s">
        <v>71</v>
      </c>
      <c r="Q52" s="55"/>
    </row>
    <row r="53" spans="1:17" ht="12.75">
      <c r="A53" s="174" t="s">
        <v>35</v>
      </c>
      <c r="B53" s="175">
        <v>2619.95</v>
      </c>
      <c r="C53" s="175"/>
      <c r="D53" s="175">
        <v>4057.4</v>
      </c>
      <c r="E53" s="175">
        <v>127.71</v>
      </c>
      <c r="F53" s="175">
        <v>4574.4</v>
      </c>
      <c r="G53" s="175">
        <v>2702.5</v>
      </c>
      <c r="H53" s="175">
        <v>14081.96</v>
      </c>
      <c r="I53" s="175">
        <v>2872.8</v>
      </c>
      <c r="J53" s="175">
        <v>20.02</v>
      </c>
      <c r="K53" s="175"/>
      <c r="L53" s="175">
        <v>802.81</v>
      </c>
      <c r="M53" s="175">
        <v>60</v>
      </c>
      <c r="N53" s="175"/>
      <c r="O53" s="176"/>
      <c r="P53" s="177">
        <v>17837.59</v>
      </c>
      <c r="Q53" s="4"/>
    </row>
    <row r="54" spans="1:17" ht="12.75">
      <c r="A54" s="103" t="s">
        <v>36</v>
      </c>
      <c r="B54" s="65">
        <v>327.57</v>
      </c>
      <c r="C54" s="65"/>
      <c r="D54" s="65"/>
      <c r="E54" s="65"/>
      <c r="F54" s="65"/>
      <c r="G54" s="65"/>
      <c r="H54" s="65">
        <v>327.57</v>
      </c>
      <c r="I54" s="65">
        <v>15228.15</v>
      </c>
      <c r="J54" s="65"/>
      <c r="K54" s="65"/>
      <c r="L54" s="65"/>
      <c r="M54" s="66"/>
      <c r="N54" s="23">
        <v>53.406</v>
      </c>
      <c r="O54" s="66"/>
      <c r="P54" s="104">
        <v>15609.126000000002</v>
      </c>
      <c r="Q54" s="4"/>
    </row>
    <row r="55" spans="1:17" ht="12.75">
      <c r="A55" s="103" t="s">
        <v>37</v>
      </c>
      <c r="B55" s="65">
        <v>0</v>
      </c>
      <c r="C55" s="65"/>
      <c r="D55" s="65">
        <v>73.5</v>
      </c>
      <c r="E55" s="65"/>
      <c r="F55" s="65"/>
      <c r="G55" s="65"/>
      <c r="H55" s="65">
        <v>73.5</v>
      </c>
      <c r="I55" s="65">
        <v>56.7</v>
      </c>
      <c r="J55" s="65"/>
      <c r="K55" s="65"/>
      <c r="L55" s="65"/>
      <c r="M55" s="65"/>
      <c r="N55" s="65"/>
      <c r="O55" s="66"/>
      <c r="P55" s="104">
        <v>130.2</v>
      </c>
      <c r="Q55" s="4"/>
    </row>
    <row r="56" spans="1:17" ht="12.75">
      <c r="A56" s="103" t="s">
        <v>38</v>
      </c>
      <c r="B56" s="65"/>
      <c r="C56" s="65"/>
      <c r="D56" s="65"/>
      <c r="E56" s="65"/>
      <c r="F56" s="65"/>
      <c r="G56" s="65"/>
      <c r="H56" s="65"/>
      <c r="I56" s="65">
        <v>96.6</v>
      </c>
      <c r="J56" s="65"/>
      <c r="K56" s="65"/>
      <c r="L56" s="65"/>
      <c r="M56" s="65"/>
      <c r="N56" s="65"/>
      <c r="O56" s="66"/>
      <c r="P56" s="104">
        <v>96.6</v>
      </c>
      <c r="Q56" s="4"/>
    </row>
    <row r="57" spans="1:17" ht="12.75">
      <c r="A57" s="103" t="s">
        <v>39</v>
      </c>
      <c r="B57" s="65">
        <v>-82.96</v>
      </c>
      <c r="C57" s="65">
        <v>14</v>
      </c>
      <c r="D57" s="65">
        <v>-492.6</v>
      </c>
      <c r="E57" s="65"/>
      <c r="F57" s="65"/>
      <c r="G57" s="65"/>
      <c r="H57" s="65">
        <v>-561.56</v>
      </c>
      <c r="I57" s="65">
        <v>-100.8</v>
      </c>
      <c r="J57" s="65"/>
      <c r="K57" s="65"/>
      <c r="L57" s="65"/>
      <c r="M57" s="65"/>
      <c r="N57" s="65"/>
      <c r="O57" s="66"/>
      <c r="P57" s="104">
        <v>-662.36</v>
      </c>
      <c r="Q57" s="4"/>
    </row>
    <row r="58" spans="1:17" ht="12.75">
      <c r="A58" s="105" t="s">
        <v>40</v>
      </c>
      <c r="B58" s="67"/>
      <c r="C58" s="67"/>
      <c r="D58" s="67"/>
      <c r="E58" s="67"/>
      <c r="F58" s="67"/>
      <c r="G58" s="67"/>
      <c r="H58" s="67"/>
      <c r="I58" s="67">
        <v>-78.75</v>
      </c>
      <c r="J58" s="67"/>
      <c r="K58" s="67"/>
      <c r="L58" s="67"/>
      <c r="M58" s="67"/>
      <c r="N58" s="67"/>
      <c r="O58" s="68"/>
      <c r="P58" s="106">
        <v>-78.75</v>
      </c>
      <c r="Q58" s="4"/>
    </row>
    <row r="59" spans="1:17" ht="12.75">
      <c r="A59" s="178" t="s">
        <v>41</v>
      </c>
      <c r="B59" s="179">
        <v>2864.56</v>
      </c>
      <c r="C59" s="179">
        <v>14</v>
      </c>
      <c r="D59" s="179">
        <v>3491.3</v>
      </c>
      <c r="E59" s="179">
        <v>127.71</v>
      </c>
      <c r="F59" s="179">
        <v>4574.4</v>
      </c>
      <c r="G59" s="179">
        <v>2702.5</v>
      </c>
      <c r="H59" s="179">
        <v>13774.47</v>
      </c>
      <c r="I59" s="179">
        <v>17768.1</v>
      </c>
      <c r="J59" s="179">
        <v>20.02</v>
      </c>
      <c r="K59" s="179"/>
      <c r="L59" s="179">
        <v>802.81</v>
      </c>
      <c r="M59" s="179">
        <v>60</v>
      </c>
      <c r="N59" s="179">
        <v>53.406</v>
      </c>
      <c r="O59" s="180"/>
      <c r="P59" s="181">
        <v>32478.806000000004</v>
      </c>
      <c r="Q59" s="4"/>
    </row>
    <row r="60" spans="1:17" ht="13.5" thickBot="1">
      <c r="A60" s="103" t="s">
        <v>42</v>
      </c>
      <c r="B60" s="65"/>
      <c r="C60" s="65"/>
      <c r="D60" s="65"/>
      <c r="E60" s="65"/>
      <c r="F60" s="65"/>
      <c r="G60" s="65"/>
      <c r="H60" s="65"/>
      <c r="I60" s="65">
        <v>92.4</v>
      </c>
      <c r="J60" s="65"/>
      <c r="K60" s="65"/>
      <c r="L60" s="65"/>
      <c r="M60" s="65"/>
      <c r="N60" s="65"/>
      <c r="O60" s="66"/>
      <c r="P60" s="106">
        <v>92.4</v>
      </c>
      <c r="Q60" s="4"/>
    </row>
    <row r="61" spans="1:17" ht="13.5" thickBot="1">
      <c r="A61" s="157" t="s">
        <v>43</v>
      </c>
      <c r="B61" s="182">
        <v>2864.56</v>
      </c>
      <c r="C61" s="182">
        <v>14</v>
      </c>
      <c r="D61" s="182">
        <v>3491.3</v>
      </c>
      <c r="E61" s="182">
        <v>127.71</v>
      </c>
      <c r="F61" s="182">
        <v>4574.4</v>
      </c>
      <c r="G61" s="182">
        <v>2702.5</v>
      </c>
      <c r="H61" s="182">
        <v>13774.47</v>
      </c>
      <c r="I61" s="182">
        <v>17860.5</v>
      </c>
      <c r="J61" s="182">
        <v>20.02</v>
      </c>
      <c r="K61" s="182"/>
      <c r="L61" s="182">
        <v>802.81</v>
      </c>
      <c r="M61" s="182">
        <v>60</v>
      </c>
      <c r="N61" s="182">
        <v>53.406</v>
      </c>
      <c r="O61" s="183"/>
      <c r="P61" s="159">
        <v>32571.206000000002</v>
      </c>
      <c r="Q61" s="4"/>
    </row>
    <row r="62" spans="1:17" ht="13.5" thickBot="1">
      <c r="A62" s="31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4"/>
    </row>
    <row r="63" spans="1:17" ht="12.75">
      <c r="A63" s="160" t="s">
        <v>44</v>
      </c>
      <c r="B63" s="161">
        <v>-2233.21</v>
      </c>
      <c r="C63" s="161">
        <v>1335.3</v>
      </c>
      <c r="D63" s="161">
        <v>-963.2</v>
      </c>
      <c r="E63" s="161"/>
      <c r="F63" s="161"/>
      <c r="G63" s="161"/>
      <c r="H63" s="161">
        <v>-1861.11</v>
      </c>
      <c r="I63" s="161">
        <v>-3377.85</v>
      </c>
      <c r="J63" s="161"/>
      <c r="K63" s="161">
        <v>58.8</v>
      </c>
      <c r="L63" s="161">
        <v>-802.81</v>
      </c>
      <c r="M63" s="161"/>
      <c r="N63" s="161">
        <v>1554.7079999999999</v>
      </c>
      <c r="O63" s="161"/>
      <c r="P63" s="162">
        <v>-4428.262</v>
      </c>
      <c r="Q63" s="4"/>
    </row>
    <row r="64" spans="1:17" ht="12.75">
      <c r="A64" s="103" t="s">
        <v>45</v>
      </c>
      <c r="B64" s="23">
        <v>-567.91</v>
      </c>
      <c r="C64" s="23"/>
      <c r="D64" s="23">
        <v>-958.4</v>
      </c>
      <c r="E64" s="23"/>
      <c r="F64" s="23"/>
      <c r="G64" s="23"/>
      <c r="H64" s="23">
        <v>-1526.31</v>
      </c>
      <c r="I64" s="23">
        <v>-1954.05</v>
      </c>
      <c r="J64" s="23"/>
      <c r="K64" s="23"/>
      <c r="L64" s="23">
        <v>-802.81</v>
      </c>
      <c r="M64" s="23"/>
      <c r="N64" s="23">
        <v>1868.436</v>
      </c>
      <c r="O64" s="23"/>
      <c r="P64" s="104">
        <v>-2414.7340000000004</v>
      </c>
      <c r="Q64" s="4"/>
    </row>
    <row r="65" spans="1:17" ht="12.75">
      <c r="A65" s="103" t="s">
        <v>46</v>
      </c>
      <c r="B65" s="23">
        <v>-177.51</v>
      </c>
      <c r="C65" s="23">
        <v>76</v>
      </c>
      <c r="D65" s="23"/>
      <c r="E65" s="23"/>
      <c r="F65" s="23"/>
      <c r="G65" s="23"/>
      <c r="H65" s="23">
        <v>-101.51</v>
      </c>
      <c r="I65" s="23">
        <v>-10.5</v>
      </c>
      <c r="J65" s="23"/>
      <c r="K65" s="23">
        <v>58.8</v>
      </c>
      <c r="L65" s="23"/>
      <c r="M65" s="23"/>
      <c r="N65" s="23"/>
      <c r="O65" s="23"/>
      <c r="P65" s="104">
        <v>-53.21</v>
      </c>
      <c r="Q65" s="4"/>
    </row>
    <row r="66" spans="1:17" ht="12.75">
      <c r="A66" s="103" t="s">
        <v>47</v>
      </c>
      <c r="B66" s="23">
        <v>-1487.79</v>
      </c>
      <c r="C66" s="23">
        <v>1252.3</v>
      </c>
      <c r="D66" s="23"/>
      <c r="E66" s="23"/>
      <c r="F66" s="23"/>
      <c r="G66" s="23"/>
      <c r="H66" s="23">
        <v>-235.49</v>
      </c>
      <c r="I66" s="23"/>
      <c r="J66" s="23"/>
      <c r="K66" s="23"/>
      <c r="L66" s="23"/>
      <c r="M66" s="23"/>
      <c r="N66" s="23"/>
      <c r="O66" s="23"/>
      <c r="P66" s="104">
        <v>-235.49</v>
      </c>
      <c r="Q66" s="4"/>
    </row>
    <row r="67" spans="1:17" ht="12.75">
      <c r="A67" s="103" t="s">
        <v>48</v>
      </c>
      <c r="B67" s="23"/>
      <c r="C67" s="23">
        <v>8</v>
      </c>
      <c r="D67" s="23">
        <v>-4.8</v>
      </c>
      <c r="E67" s="23"/>
      <c r="F67" s="23"/>
      <c r="G67" s="23"/>
      <c r="H67" s="23">
        <v>3.2</v>
      </c>
      <c r="I67" s="23">
        <v>-3.15</v>
      </c>
      <c r="J67" s="23"/>
      <c r="K67" s="23"/>
      <c r="L67" s="23"/>
      <c r="M67" s="23"/>
      <c r="N67" s="23"/>
      <c r="O67" s="23"/>
      <c r="P67" s="104">
        <v>0.04999999999999982</v>
      </c>
      <c r="Q67" s="4"/>
    </row>
    <row r="68" spans="1:17" ht="12.75">
      <c r="A68" s="103" t="s">
        <v>49</v>
      </c>
      <c r="B68" s="23"/>
      <c r="C68" s="23"/>
      <c r="D68" s="23"/>
      <c r="E68" s="23"/>
      <c r="F68" s="23"/>
      <c r="G68" s="23"/>
      <c r="H68" s="23"/>
      <c r="I68" s="23">
        <v>-896.7</v>
      </c>
      <c r="J68" s="23"/>
      <c r="K68" s="23"/>
      <c r="L68" s="23"/>
      <c r="M68" s="23"/>
      <c r="N68" s="23">
        <v>-20.21</v>
      </c>
      <c r="O68" s="23"/>
      <c r="P68" s="104">
        <v>-916.91</v>
      </c>
      <c r="Q68" s="4"/>
    </row>
    <row r="69" spans="1:17" ht="13.5" thickBot="1">
      <c r="A69" s="103" t="s">
        <v>50</v>
      </c>
      <c r="B69" s="23"/>
      <c r="C69" s="23">
        <v>-1</v>
      </c>
      <c r="D69" s="23"/>
      <c r="E69" s="23"/>
      <c r="F69" s="23"/>
      <c r="G69" s="23"/>
      <c r="H69" s="23">
        <v>-1</v>
      </c>
      <c r="I69" s="23">
        <v>-513.45</v>
      </c>
      <c r="J69" s="23"/>
      <c r="K69" s="23"/>
      <c r="L69" s="23"/>
      <c r="M69" s="23"/>
      <c r="N69" s="23">
        <v>-293.518</v>
      </c>
      <c r="O69" s="23"/>
      <c r="P69" s="104">
        <v>-807.9680000000001</v>
      </c>
      <c r="Q69" s="4"/>
    </row>
    <row r="70" spans="1:17" ht="13.5" thickBot="1">
      <c r="A70" s="157" t="s">
        <v>51</v>
      </c>
      <c r="B70" s="158">
        <v>631.35</v>
      </c>
      <c r="C70" s="158">
        <v>1349.3</v>
      </c>
      <c r="D70" s="158">
        <v>2528.1</v>
      </c>
      <c r="E70" s="158">
        <v>127.71</v>
      </c>
      <c r="F70" s="158">
        <v>4574.4</v>
      </c>
      <c r="G70" s="158">
        <v>2702.5</v>
      </c>
      <c r="H70" s="158">
        <v>11913.36</v>
      </c>
      <c r="I70" s="158">
        <v>14482.65</v>
      </c>
      <c r="J70" s="158">
        <v>20.02</v>
      </c>
      <c r="K70" s="158">
        <v>58.8</v>
      </c>
      <c r="L70" s="158">
        <v>0</v>
      </c>
      <c r="M70" s="158">
        <v>60</v>
      </c>
      <c r="N70" s="158">
        <v>1608.1139999999998</v>
      </c>
      <c r="O70" s="158">
        <v>0</v>
      </c>
      <c r="P70" s="158">
        <v>28142.944000000003</v>
      </c>
      <c r="Q70" s="4"/>
    </row>
    <row r="71" spans="1:17" ht="13.5" thickBot="1">
      <c r="A71" s="163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4"/>
    </row>
    <row r="72" spans="1:17" ht="12.75">
      <c r="A72" s="160" t="s">
        <v>52</v>
      </c>
      <c r="B72" s="161">
        <v>631.35</v>
      </c>
      <c r="C72" s="161">
        <v>1349.3</v>
      </c>
      <c r="D72" s="161">
        <v>2528.1</v>
      </c>
      <c r="E72" s="161">
        <v>127.71</v>
      </c>
      <c r="F72" s="161">
        <v>4574.4</v>
      </c>
      <c r="G72" s="161">
        <v>2702.5</v>
      </c>
      <c r="H72" s="161">
        <v>11913.36</v>
      </c>
      <c r="I72" s="161">
        <v>14482.65</v>
      </c>
      <c r="J72" s="161">
        <v>20.02</v>
      </c>
      <c r="K72" s="161">
        <v>58.8</v>
      </c>
      <c r="L72" s="161"/>
      <c r="M72" s="161">
        <v>60</v>
      </c>
      <c r="N72" s="161">
        <v>1608.1139999999998</v>
      </c>
      <c r="O72" s="161"/>
      <c r="P72" s="162">
        <v>28142.944000000003</v>
      </c>
      <c r="Q72" s="4"/>
    </row>
    <row r="73" spans="1:17" ht="12.75">
      <c r="A73" s="165" t="s">
        <v>53</v>
      </c>
      <c r="B73" s="166">
        <v>328.79</v>
      </c>
      <c r="C73" s="166">
        <v>1271.1</v>
      </c>
      <c r="D73" s="166">
        <v>989.4</v>
      </c>
      <c r="E73" s="166"/>
      <c r="F73" s="166"/>
      <c r="G73" s="166"/>
      <c r="H73" s="166">
        <v>2589.29</v>
      </c>
      <c r="I73" s="166">
        <v>4307.1</v>
      </c>
      <c r="J73" s="166">
        <v>20.02</v>
      </c>
      <c r="K73" s="166"/>
      <c r="L73" s="166"/>
      <c r="M73" s="166"/>
      <c r="N73" s="166">
        <v>1046.706</v>
      </c>
      <c r="O73" s="166"/>
      <c r="P73" s="167">
        <v>7963.116000000001</v>
      </c>
      <c r="Q73" s="4"/>
    </row>
    <row r="74" spans="1:17" ht="12.75">
      <c r="A74" s="103" t="s">
        <v>54</v>
      </c>
      <c r="B74" s="23"/>
      <c r="C74" s="23">
        <v>1082.2</v>
      </c>
      <c r="D74" s="23">
        <v>0.3</v>
      </c>
      <c r="E74" s="23"/>
      <c r="F74" s="23"/>
      <c r="G74" s="23"/>
      <c r="H74" s="23">
        <v>1082.5</v>
      </c>
      <c r="I74" s="23">
        <v>374.85</v>
      </c>
      <c r="J74" s="23"/>
      <c r="K74" s="23"/>
      <c r="L74" s="23"/>
      <c r="M74" s="23"/>
      <c r="N74" s="23">
        <v>127.10799999999999</v>
      </c>
      <c r="O74" s="23"/>
      <c r="P74" s="104">
        <v>1584.4579999999999</v>
      </c>
      <c r="Q74" s="4"/>
    </row>
    <row r="75" spans="1:17" ht="12.75">
      <c r="A75" s="103" t="s">
        <v>55</v>
      </c>
      <c r="B75" s="23"/>
      <c r="C75" s="23"/>
      <c r="D75" s="23"/>
      <c r="E75" s="23"/>
      <c r="F75" s="23"/>
      <c r="G75" s="23"/>
      <c r="H75" s="23"/>
      <c r="I75" s="23">
        <v>417.9</v>
      </c>
      <c r="J75" s="23"/>
      <c r="K75" s="23"/>
      <c r="L75" s="23"/>
      <c r="M75" s="23"/>
      <c r="N75" s="23">
        <v>115.928</v>
      </c>
      <c r="O75" s="23"/>
      <c r="P75" s="104">
        <v>533.828</v>
      </c>
      <c r="Q75" s="4"/>
    </row>
    <row r="76" spans="1:17" ht="12.75">
      <c r="A76" s="103" t="s">
        <v>56</v>
      </c>
      <c r="B76" s="23"/>
      <c r="C76" s="23"/>
      <c r="D76" s="23"/>
      <c r="E76" s="23"/>
      <c r="F76" s="23"/>
      <c r="G76" s="23"/>
      <c r="H76" s="23"/>
      <c r="I76" s="23">
        <v>247.8</v>
      </c>
      <c r="J76" s="23"/>
      <c r="K76" s="23"/>
      <c r="L76" s="23"/>
      <c r="M76" s="23"/>
      <c r="N76" s="23"/>
      <c r="O76" s="23"/>
      <c r="P76" s="104">
        <v>247.8</v>
      </c>
      <c r="Q76" s="4"/>
    </row>
    <row r="77" spans="1:17" ht="12.75">
      <c r="A77" s="103" t="s">
        <v>57</v>
      </c>
      <c r="B77" s="23"/>
      <c r="C77" s="23"/>
      <c r="D77" s="23">
        <v>218.4</v>
      </c>
      <c r="E77" s="23"/>
      <c r="F77" s="23"/>
      <c r="G77" s="23"/>
      <c r="H77" s="23">
        <v>218.4</v>
      </c>
      <c r="I77" s="23">
        <v>150.15</v>
      </c>
      <c r="J77" s="23"/>
      <c r="K77" s="23"/>
      <c r="L77" s="23"/>
      <c r="M77" s="23"/>
      <c r="N77" s="23">
        <v>40.506</v>
      </c>
      <c r="O77" s="23"/>
      <c r="P77" s="104">
        <v>409.05600000000004</v>
      </c>
      <c r="Q77" s="4"/>
    </row>
    <row r="78" spans="1:17" ht="12.75">
      <c r="A78" s="103" t="s">
        <v>58</v>
      </c>
      <c r="B78" s="23">
        <v>17.08</v>
      </c>
      <c r="C78" s="23"/>
      <c r="D78" s="23">
        <v>195.9</v>
      </c>
      <c r="E78" s="23"/>
      <c r="F78" s="23"/>
      <c r="G78" s="23"/>
      <c r="H78" s="23">
        <v>212.98</v>
      </c>
      <c r="I78" s="23">
        <v>1320.9</v>
      </c>
      <c r="J78" s="23">
        <v>20.02</v>
      </c>
      <c r="K78" s="23"/>
      <c r="L78" s="23"/>
      <c r="M78" s="23"/>
      <c r="N78" s="23">
        <v>183.52399999999997</v>
      </c>
      <c r="O78" s="23"/>
      <c r="P78" s="104">
        <v>1737.424</v>
      </c>
      <c r="Q78" s="4"/>
    </row>
    <row r="79" spans="1:17" ht="12.75">
      <c r="A79" s="103" t="s">
        <v>59</v>
      </c>
      <c r="B79" s="23">
        <v>18.3</v>
      </c>
      <c r="C79" s="23"/>
      <c r="D79" s="23">
        <v>190.5</v>
      </c>
      <c r="E79" s="23"/>
      <c r="F79" s="23"/>
      <c r="G79" s="23"/>
      <c r="H79" s="23">
        <v>208.8</v>
      </c>
      <c r="I79" s="23">
        <v>210</v>
      </c>
      <c r="J79" s="23"/>
      <c r="K79" s="23"/>
      <c r="L79" s="23"/>
      <c r="M79" s="23"/>
      <c r="N79" s="23">
        <v>26.401999999999997</v>
      </c>
      <c r="O79" s="23"/>
      <c r="P79" s="104">
        <v>445.202</v>
      </c>
      <c r="Q79" s="4"/>
    </row>
    <row r="80" spans="1:17" ht="12.75">
      <c r="A80" s="103" t="s">
        <v>60</v>
      </c>
      <c r="B80" s="23"/>
      <c r="C80" s="23"/>
      <c r="D80" s="23"/>
      <c r="E80" s="23"/>
      <c r="F80" s="23"/>
      <c r="G80" s="23"/>
      <c r="H80" s="77"/>
      <c r="I80" s="23">
        <v>160.65</v>
      </c>
      <c r="J80" s="23"/>
      <c r="K80" s="23"/>
      <c r="L80" s="23"/>
      <c r="M80" s="23"/>
      <c r="N80" s="23">
        <v>119.71199999999999</v>
      </c>
      <c r="O80" s="23"/>
      <c r="P80" s="104">
        <v>280.36199999999997</v>
      </c>
      <c r="Q80" s="4"/>
    </row>
    <row r="81" spans="1:17" ht="12.75">
      <c r="A81" s="103" t="s">
        <v>61</v>
      </c>
      <c r="B81" s="26">
        <v>293.41</v>
      </c>
      <c r="C81" s="26">
        <v>188.9</v>
      </c>
      <c r="D81" s="26">
        <v>384.3</v>
      </c>
      <c r="E81" s="26"/>
      <c r="F81" s="26"/>
      <c r="G81" s="26"/>
      <c r="H81" s="26">
        <v>866.61</v>
      </c>
      <c r="I81" s="26">
        <v>1424.85</v>
      </c>
      <c r="J81" s="26"/>
      <c r="K81" s="26"/>
      <c r="L81" s="26"/>
      <c r="M81" s="26"/>
      <c r="N81" s="26">
        <v>433.52599999999995</v>
      </c>
      <c r="O81" s="26"/>
      <c r="P81" s="106">
        <v>2724.986</v>
      </c>
      <c r="Q81" s="4"/>
    </row>
    <row r="82" spans="1:17" ht="12.75">
      <c r="A82" s="168" t="s">
        <v>62</v>
      </c>
      <c r="B82" s="166">
        <v>160.43</v>
      </c>
      <c r="C82" s="166">
        <v>1.4</v>
      </c>
      <c r="D82" s="166">
        <v>73.5</v>
      </c>
      <c r="E82" s="166"/>
      <c r="F82" s="166"/>
      <c r="G82" s="166"/>
      <c r="H82" s="166">
        <v>235.33</v>
      </c>
      <c r="I82" s="166">
        <v>5896.8</v>
      </c>
      <c r="J82" s="166"/>
      <c r="K82" s="166"/>
      <c r="L82" s="166"/>
      <c r="M82" s="166"/>
      <c r="N82" s="166">
        <v>13.674</v>
      </c>
      <c r="O82" s="166"/>
      <c r="P82" s="167">
        <v>6145.804</v>
      </c>
      <c r="Q82" s="4"/>
    </row>
    <row r="83" spans="1:17" ht="12.75">
      <c r="A83" s="168" t="s">
        <v>63</v>
      </c>
      <c r="B83" s="166">
        <v>142.13</v>
      </c>
      <c r="C83" s="166">
        <v>76.8</v>
      </c>
      <c r="D83" s="166">
        <v>1465.2</v>
      </c>
      <c r="E83" s="166">
        <v>127.71</v>
      </c>
      <c r="F83" s="166">
        <v>4574.4</v>
      </c>
      <c r="G83" s="166">
        <v>2702.5</v>
      </c>
      <c r="H83" s="166">
        <v>9088.74</v>
      </c>
      <c r="I83" s="166">
        <v>3552.15</v>
      </c>
      <c r="J83" s="166"/>
      <c r="K83" s="166">
        <v>58.8</v>
      </c>
      <c r="L83" s="166"/>
      <c r="M83" s="166">
        <v>60</v>
      </c>
      <c r="N83" s="166">
        <v>547.7339999999999</v>
      </c>
      <c r="O83" s="166"/>
      <c r="P83" s="167">
        <v>13307.423999999999</v>
      </c>
      <c r="Q83" s="4"/>
    </row>
    <row r="84" spans="1:17" ht="12.75">
      <c r="A84" s="168" t="s">
        <v>64</v>
      </c>
      <c r="B84" s="166">
        <v>142.13</v>
      </c>
      <c r="C84" s="166">
        <v>76.8</v>
      </c>
      <c r="D84" s="166">
        <v>1465.2</v>
      </c>
      <c r="E84" s="166">
        <v>127.71</v>
      </c>
      <c r="F84" s="166">
        <v>4574.4</v>
      </c>
      <c r="G84" s="166">
        <v>2702.5</v>
      </c>
      <c r="H84" s="166">
        <v>9088.74</v>
      </c>
      <c r="I84" s="166">
        <v>2630.25</v>
      </c>
      <c r="J84" s="166"/>
      <c r="K84" s="166">
        <v>58.8</v>
      </c>
      <c r="L84" s="166"/>
      <c r="M84" s="166">
        <v>60</v>
      </c>
      <c r="N84" s="166">
        <v>536.468</v>
      </c>
      <c r="O84" s="166"/>
      <c r="P84" s="167">
        <v>12374.258</v>
      </c>
      <c r="Q84" s="4"/>
    </row>
    <row r="85" spans="1:17" ht="12.75">
      <c r="A85" s="168" t="s">
        <v>65</v>
      </c>
      <c r="B85" s="166"/>
      <c r="C85" s="166"/>
      <c r="D85" s="166"/>
      <c r="E85" s="166"/>
      <c r="F85" s="166"/>
      <c r="G85" s="166"/>
      <c r="H85" s="166"/>
      <c r="I85" s="166">
        <v>921.9</v>
      </c>
      <c r="J85" s="166"/>
      <c r="K85" s="166"/>
      <c r="L85" s="166"/>
      <c r="M85" s="166"/>
      <c r="N85" s="166">
        <v>11.265999999999998</v>
      </c>
      <c r="O85" s="166"/>
      <c r="P85" s="167">
        <v>933.166</v>
      </c>
      <c r="Q85" s="4"/>
    </row>
    <row r="86" spans="1:17" ht="13.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>
        <v>726.6</v>
      </c>
      <c r="J86" s="172"/>
      <c r="K86" s="172"/>
      <c r="L86" s="172"/>
      <c r="M86" s="172"/>
      <c r="N86" s="172"/>
      <c r="O86" s="172"/>
      <c r="P86" s="173">
        <v>726.6</v>
      </c>
      <c r="Q86" s="4"/>
    </row>
    <row r="87" spans="1:17" ht="12.75">
      <c r="A87" s="90" t="s">
        <v>67</v>
      </c>
      <c r="B87" s="135">
        <v>1207</v>
      </c>
      <c r="C87" s="135"/>
      <c r="D87" s="135">
        <v>4362.2</v>
      </c>
      <c r="E87" s="135"/>
      <c r="F87" s="135"/>
      <c r="G87" s="135">
        <v>137.2</v>
      </c>
      <c r="H87" s="135">
        <v>5706.4</v>
      </c>
      <c r="I87" s="135">
        <v>6684.9</v>
      </c>
      <c r="J87" s="135"/>
      <c r="K87" s="135"/>
      <c r="L87" s="135">
        <v>9334.8</v>
      </c>
      <c r="M87" s="135"/>
      <c r="N87" s="135"/>
      <c r="O87" s="135"/>
      <c r="P87" s="132">
        <v>21726.1</v>
      </c>
      <c r="Q87" s="4"/>
    </row>
    <row r="88" spans="1:17" ht="13.5" thickBot="1">
      <c r="A88" s="97" t="s">
        <v>68</v>
      </c>
      <c r="B88" s="117">
        <v>323.3</v>
      </c>
      <c r="C88" s="117"/>
      <c r="D88" s="117">
        <v>1069.1</v>
      </c>
      <c r="E88" s="117"/>
      <c r="F88" s="117"/>
      <c r="G88" s="117">
        <v>12.4</v>
      </c>
      <c r="H88" s="117">
        <v>1404.8</v>
      </c>
      <c r="I88" s="117">
        <v>1583.1</v>
      </c>
      <c r="J88" s="117"/>
      <c r="K88" s="117"/>
      <c r="L88" s="117">
        <v>1880.8</v>
      </c>
      <c r="M88" s="117"/>
      <c r="N88" s="117"/>
      <c r="O88" s="117"/>
      <c r="P88" s="118">
        <v>4868.7</v>
      </c>
      <c r="Q88" s="4"/>
    </row>
    <row r="89" spans="1:17" ht="12.75">
      <c r="A89" s="90" t="s">
        <v>74</v>
      </c>
      <c r="B89" s="136">
        <v>246886</v>
      </c>
      <c r="C89" s="137" t="s">
        <v>75</v>
      </c>
      <c r="D89" s="137"/>
      <c r="E89" s="137"/>
      <c r="F89" s="137" t="s">
        <v>76</v>
      </c>
      <c r="G89" s="42"/>
      <c r="H89" s="137"/>
      <c r="I89" s="138" t="s">
        <v>134</v>
      </c>
      <c r="J89" s="138"/>
      <c r="K89" s="138"/>
      <c r="L89" s="139">
        <v>444.04315196998124</v>
      </c>
      <c r="M89" s="138" t="s">
        <v>78</v>
      </c>
      <c r="N89" s="138"/>
      <c r="O89" s="138"/>
      <c r="P89" s="140" t="s">
        <v>142</v>
      </c>
      <c r="Q89" s="2"/>
    </row>
    <row r="90" spans="1:17" ht="13.5" thickBot="1">
      <c r="A90" s="97" t="s">
        <v>79</v>
      </c>
      <c r="B90" s="141" t="s">
        <v>143</v>
      </c>
      <c r="C90" s="142" t="s">
        <v>80</v>
      </c>
      <c r="D90" s="142"/>
      <c r="E90" s="143" t="s">
        <v>144</v>
      </c>
      <c r="F90" s="142" t="s">
        <v>94</v>
      </c>
      <c r="G90" s="144" t="s">
        <v>145</v>
      </c>
      <c r="H90" s="144">
        <v>763.8650562851783</v>
      </c>
      <c r="I90" s="142" t="s">
        <v>146</v>
      </c>
      <c r="J90" s="142"/>
      <c r="K90" s="142"/>
      <c r="L90" s="145">
        <v>524.0853658536586</v>
      </c>
      <c r="M90" s="142" t="s">
        <v>83</v>
      </c>
      <c r="N90" s="142"/>
      <c r="O90" s="142"/>
      <c r="P90" s="146" t="s">
        <v>147</v>
      </c>
      <c r="Q90" s="2"/>
    </row>
  </sheetData>
  <sheetProtection/>
  <mergeCells count="4">
    <mergeCell ref="A1:Q1"/>
    <mergeCell ref="A2:Q2"/>
    <mergeCell ref="A47:P47"/>
    <mergeCell ref="A48:P48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Macide</dc:creator>
  <cp:keywords/>
  <dc:description/>
  <cp:lastModifiedBy>Pc</cp:lastModifiedBy>
  <cp:lastPrinted>2006-05-04T13:52:54Z</cp:lastPrinted>
  <dcterms:created xsi:type="dcterms:W3CDTF">2006-03-09T08:24:38Z</dcterms:created>
  <dcterms:modified xsi:type="dcterms:W3CDTF">2010-02-16T09:21:21Z</dcterms:modified>
  <cp:category/>
  <cp:version/>
  <cp:contentType/>
  <cp:contentStatus/>
</cp:coreProperties>
</file>